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Course'!$A$1:$H$149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9" i="1" l="1"/>
  <c r="D149" i="1"/>
  <c r="C149" i="1"/>
  <c r="F143" i="1"/>
  <c r="D143" i="1"/>
  <c r="C143" i="1"/>
  <c r="F137" i="1"/>
  <c r="D137" i="1"/>
  <c r="C137" i="1"/>
  <c r="F131" i="1"/>
  <c r="D131" i="1"/>
  <c r="C131" i="1"/>
  <c r="F125" i="1"/>
  <c r="D125" i="1"/>
  <c r="C125" i="1"/>
  <c r="F119" i="1"/>
  <c r="D119" i="1"/>
  <c r="C119" i="1"/>
  <c r="F113" i="1"/>
  <c r="D113" i="1"/>
  <c r="C113" i="1"/>
  <c r="F107" i="1"/>
  <c r="G107" i="1" s="1"/>
  <c r="D107" i="1"/>
  <c r="E107" i="1" s="1"/>
  <c r="C107" i="1"/>
  <c r="F101" i="1"/>
  <c r="D101" i="1"/>
  <c r="C101" i="1"/>
  <c r="F95" i="1"/>
  <c r="D95" i="1"/>
  <c r="C95" i="1"/>
  <c r="F89" i="1"/>
  <c r="D89" i="1"/>
  <c r="C89" i="1"/>
  <c r="F83" i="1"/>
  <c r="D83" i="1"/>
  <c r="C83" i="1"/>
  <c r="F77" i="1"/>
  <c r="D77" i="1"/>
  <c r="C77" i="1"/>
  <c r="F71" i="1"/>
  <c r="D71" i="1"/>
  <c r="E71" i="1" s="1"/>
  <c r="C71" i="1"/>
  <c r="F65" i="1"/>
  <c r="D65" i="1"/>
  <c r="E65" i="1" s="1"/>
  <c r="C65" i="1"/>
  <c r="F59" i="1"/>
  <c r="D59" i="1"/>
  <c r="C59" i="1"/>
  <c r="E149" i="1" l="1"/>
  <c r="G149" i="1"/>
  <c r="E143" i="1"/>
  <c r="E137" i="1"/>
  <c r="G137" i="1"/>
  <c r="G131" i="1"/>
  <c r="G125" i="1"/>
  <c r="E125" i="1"/>
  <c r="E95" i="1"/>
  <c r="G95" i="1"/>
  <c r="E77" i="1"/>
  <c r="G77" i="1"/>
  <c r="G65" i="1"/>
  <c r="E59" i="1"/>
  <c r="G59" i="1"/>
  <c r="E83" i="1"/>
  <c r="E113" i="1"/>
  <c r="G83" i="1"/>
  <c r="E101" i="1"/>
  <c r="G71" i="1"/>
  <c r="E89" i="1"/>
  <c r="G101" i="1"/>
  <c r="E119" i="1"/>
  <c r="G113" i="1"/>
  <c r="E131" i="1"/>
  <c r="G89" i="1"/>
  <c r="G119" i="1"/>
  <c r="G143" i="1"/>
  <c r="J35" i="11" l="1"/>
  <c r="H35" i="11"/>
  <c r="F35" i="11"/>
  <c r="G33" i="11" s="1"/>
  <c r="G35" i="11" s="1"/>
  <c r="D35" i="11"/>
  <c r="E34" i="11" s="1"/>
  <c r="B35" i="11"/>
  <c r="C34" i="11" s="1"/>
  <c r="L34" i="11"/>
  <c r="I34" i="11"/>
  <c r="G34" i="11"/>
  <c r="L33" i="11"/>
  <c r="K33" i="11"/>
  <c r="I33" i="11"/>
  <c r="J31" i="11"/>
  <c r="K29" i="11" s="1"/>
  <c r="H31" i="11"/>
  <c r="I30" i="11" s="1"/>
  <c r="F31" i="11"/>
  <c r="G28" i="11" s="1"/>
  <c r="D31" i="11"/>
  <c r="E29" i="11" s="1"/>
  <c r="B31" i="11"/>
  <c r="C30" i="11" s="1"/>
  <c r="L30" i="11"/>
  <c r="L29" i="11"/>
  <c r="C29" i="11"/>
  <c r="L28" i="11"/>
  <c r="C28" i="11"/>
  <c r="L27" i="11"/>
  <c r="C27" i="11"/>
  <c r="L26" i="11"/>
  <c r="J24" i="11"/>
  <c r="H24" i="11"/>
  <c r="I21" i="11" s="1"/>
  <c r="F24" i="11"/>
  <c r="G22" i="11" s="1"/>
  <c r="D24" i="11"/>
  <c r="E20" i="11" s="1"/>
  <c r="B24" i="11"/>
  <c r="C21" i="11" s="1"/>
  <c r="L23" i="11"/>
  <c r="I23" i="11"/>
  <c r="G23" i="11"/>
  <c r="L22" i="11"/>
  <c r="I22" i="11"/>
  <c r="L21" i="11"/>
  <c r="G21" i="11"/>
  <c r="L20" i="11"/>
  <c r="I20" i="11"/>
  <c r="G20" i="11"/>
  <c r="J18" i="11"/>
  <c r="K14" i="11" s="1"/>
  <c r="H18" i="11"/>
  <c r="I10" i="11" s="1"/>
  <c r="F18" i="11"/>
  <c r="G17" i="11" s="1"/>
  <c r="D18" i="11"/>
  <c r="E12" i="11" s="1"/>
  <c r="B18" i="11"/>
  <c r="C16" i="11" s="1"/>
  <c r="L17" i="11"/>
  <c r="I17" i="11"/>
  <c r="L16" i="11"/>
  <c r="L15" i="11"/>
  <c r="G15" i="11"/>
  <c r="L14" i="11"/>
  <c r="I14" i="11"/>
  <c r="C14" i="11"/>
  <c r="L13" i="11"/>
  <c r="L12" i="11"/>
  <c r="K12" i="11"/>
  <c r="L11" i="11"/>
  <c r="I11" i="11"/>
  <c r="L10" i="11"/>
  <c r="L9" i="11"/>
  <c r="J7" i="11"/>
  <c r="L7" i="11" s="1"/>
  <c r="H7" i="11"/>
  <c r="I6" i="11" s="1"/>
  <c r="F7" i="11"/>
  <c r="G4" i="11" s="1"/>
  <c r="D7" i="11"/>
  <c r="E5" i="11" s="1"/>
  <c r="B7" i="11"/>
  <c r="C6" i="11" s="1"/>
  <c r="L6" i="11"/>
  <c r="E6" i="11"/>
  <c r="L5" i="11"/>
  <c r="K5" i="11"/>
  <c r="L4" i="11"/>
  <c r="E4" i="11"/>
  <c r="C4" i="11"/>
  <c r="I35" i="11" l="1"/>
  <c r="E33" i="11"/>
  <c r="E35" i="11" s="1"/>
  <c r="L35" i="11"/>
  <c r="K30" i="11"/>
  <c r="K26" i="11"/>
  <c r="K27" i="11"/>
  <c r="I29" i="11"/>
  <c r="I27" i="11"/>
  <c r="I26" i="11"/>
  <c r="I28" i="11"/>
  <c r="G30" i="11"/>
  <c r="G26" i="11"/>
  <c r="E28" i="11"/>
  <c r="E27" i="11"/>
  <c r="E26" i="11"/>
  <c r="E30" i="11"/>
  <c r="L31" i="11"/>
  <c r="I24" i="11"/>
  <c r="G24" i="11"/>
  <c r="E22" i="11"/>
  <c r="L24" i="11"/>
  <c r="K16" i="11"/>
  <c r="I15" i="11"/>
  <c r="I16" i="11"/>
  <c r="I12" i="11"/>
  <c r="I9" i="11"/>
  <c r="I13" i="11"/>
  <c r="G11" i="11"/>
  <c r="G14" i="11"/>
  <c r="G13" i="11"/>
  <c r="G16" i="11"/>
  <c r="G9" i="11"/>
  <c r="G12" i="11"/>
  <c r="G10" i="11"/>
  <c r="E16" i="11"/>
  <c r="E11" i="11"/>
  <c r="E15" i="11"/>
  <c r="E14" i="11"/>
  <c r="E9" i="11"/>
  <c r="E17" i="11"/>
  <c r="E13" i="11"/>
  <c r="E10" i="11"/>
  <c r="C10" i="11"/>
  <c r="K6" i="11"/>
  <c r="I4" i="11"/>
  <c r="E7" i="11"/>
  <c r="C5" i="11"/>
  <c r="C7" i="11" s="1"/>
  <c r="K35" i="11"/>
  <c r="G5" i="11"/>
  <c r="C23" i="11"/>
  <c r="I5" i="11"/>
  <c r="I7" i="11" s="1"/>
  <c r="K9" i="11"/>
  <c r="C11" i="11"/>
  <c r="K13" i="11"/>
  <c r="C15" i="11"/>
  <c r="K17" i="11"/>
  <c r="E23" i="11"/>
  <c r="C26" i="11"/>
  <c r="C31" i="11" s="1"/>
  <c r="G27" i="11"/>
  <c r="G31" i="11" s="1"/>
  <c r="K28" i="11"/>
  <c r="K31" i="11" s="1"/>
  <c r="G6" i="11"/>
  <c r="C20" i="11"/>
  <c r="K22" i="11"/>
  <c r="K20" i="11"/>
  <c r="C22" i="11"/>
  <c r="C33" i="11"/>
  <c r="C35" i="11" s="1"/>
  <c r="K4" i="11"/>
  <c r="K7" i="11" s="1"/>
  <c r="K23" i="11"/>
  <c r="K34" i="11"/>
  <c r="C9" i="11"/>
  <c r="K11" i="11"/>
  <c r="C13" i="11"/>
  <c r="K15" i="11"/>
  <c r="C17" i="11"/>
  <c r="L18" i="11"/>
  <c r="E21" i="11"/>
  <c r="G29" i="11"/>
  <c r="K10" i="11"/>
  <c r="C12" i="11"/>
  <c r="K21" i="11"/>
  <c r="I31" i="11" l="1"/>
  <c r="E31" i="11"/>
  <c r="E24" i="11"/>
  <c r="I18" i="11"/>
  <c r="G18" i="11"/>
  <c r="E18" i="11"/>
  <c r="G7" i="11"/>
  <c r="C24" i="11"/>
  <c r="K18" i="11"/>
  <c r="K24" i="11"/>
  <c r="C18" i="11"/>
  <c r="D8" i="3"/>
  <c r="C8" i="3"/>
  <c r="F53" i="1" l="1"/>
  <c r="D53" i="1"/>
  <c r="C53" i="1"/>
  <c r="F47" i="1"/>
  <c r="D47" i="1"/>
  <c r="C47" i="1"/>
  <c r="F41" i="1"/>
  <c r="D41" i="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E35" i="3" s="1"/>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M57" i="9" s="1"/>
  <c r="L51" i="9"/>
  <c r="M51" i="9" s="1"/>
  <c r="L45" i="9"/>
  <c r="M45" i="9" s="1"/>
  <c r="L39" i="9"/>
  <c r="L33" i="9"/>
  <c r="L27" i="9"/>
  <c r="L21" i="9"/>
  <c r="L9" i="9"/>
  <c r="I9" i="9"/>
  <c r="I15" i="9"/>
  <c r="C21" i="9"/>
  <c r="C15" i="9"/>
  <c r="C9" i="9"/>
  <c r="C33" i="9"/>
  <c r="C39" i="9"/>
  <c r="C45" i="9"/>
  <c r="C51" i="9"/>
  <c r="P57" i="9"/>
  <c r="O57" i="9"/>
  <c r="K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S51" i="9" l="1"/>
  <c r="Q33" i="9"/>
  <c r="G53" i="1"/>
  <c r="E41" i="1"/>
  <c r="G29" i="1"/>
  <c r="E29" i="1"/>
  <c r="E47" i="1"/>
  <c r="E17" i="1"/>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<sst xmlns="http://schemas.openxmlformats.org/spreadsheetml/2006/main" count="1166" uniqueCount="127">
  <si>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</si>
  <si>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</si>
  <si>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</si>
  <si>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</si>
  <si>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</si>
  <si>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</si>
  <si>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</si>
  <si>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</si>
  <si>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</si>
  <si>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</si>
  <si>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</si>
  <si>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</si>
  <si>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</si>
  <si>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</si>
  <si>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</si>
  <si>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</si>
  <si>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</si>
  <si>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</si>
  <si>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</si>
  <si>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</si>
  <si>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</si>
  <si>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</si>
  <si>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</si>
  <si>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</si>
  <si>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</si>
  <si>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</si>
  <si>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</si>
  <si>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</si>
  <si>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</si>
  <si>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</si>
  <si>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</si>
  <si>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</si>
  <si>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</si>
  <si>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</si>
  <si>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</si>
  <si>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</si>
  <si>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</si>
  <si>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</si>
  <si>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</si>
  <si>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</si>
  <si>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</si>
  <si>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</si>
  <si>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</si>
  <si>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</si>
  <si>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</si>
  <si>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</si>
  <si>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</si>
  <si>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</si>
  <si>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</si>
  <si>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</si>
  <si>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</si>
  <si>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</si>
  <si>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</si>
  <si>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</si>
  <si>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</si>
  <si>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</si>
  <si>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</si>
  <si>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</si>
  <si>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</si>
  <si>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</si>
  <si>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</si>
  <si>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</si>
  <si>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</si>
  <si>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</si>
  <si>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</si>
  <si>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</si>
  <si>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</si>
  <si>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</si>
  <si>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</si>
  <si>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</si>
  <si>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</si>
  <si>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</si>
  <si>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</si>
  <si>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</si>
  <si>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</si>
  <si>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</si>
  <si>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</si>
  <si>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</si>
  <si>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</si>
  <si>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</si>
  <si>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</si>
  <si>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</si>
  <si>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</si>
  <si>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</si>
  <si>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</si>
  <si>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</si>
  <si>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</si>
  <si>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</si>
  <si>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</si>
  <si>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</si>
  <si>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</si>
  <si>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</si>
  <si>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</si>
  <si>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</si>
  <si>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</si>
  <si>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</si>
  <si>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</si>
  <si>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</si>
  <si>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Math</t>
  </si>
  <si>
    <t>Math
Success and Retention Rates by Demographics</t>
  </si>
  <si>
    <t>Math
Success and Retention Rates by Course</t>
  </si>
  <si>
    <t>Math
Success and Retention Rates by Distance Education (DE) Status</t>
  </si>
  <si>
    <t>Math
Success and Retention Rates by Distance Education Status and Race/Ethnicity</t>
  </si>
  <si>
    <t>Math
Productivity</t>
  </si>
  <si>
    <t>MATH-010 : Just-In-Time Support-Int Alg</t>
  </si>
  <si>
    <t>MATH-060 : Just-In-Time Support-Elm Stat</t>
  </si>
  <si>
    <t>MATH-075 : Int-Algebra for MATH 175</t>
  </si>
  <si>
    <t>MATH-076 : Foundations for Precalculus</t>
  </si>
  <si>
    <t>MATH-078 : Foundations - Calc For Bus</t>
  </si>
  <si>
    <t>MATH-088 : Pre-Algebra</t>
  </si>
  <si>
    <t>MATH-090 : Elementary Algebra</t>
  </si>
  <si>
    <t>MATH-096 : Foundations for Statistics</t>
  </si>
  <si>
    <t>MATH-103 : Intermediate Algebra</t>
  </si>
  <si>
    <t>MATH-110 : Int Algebra Bus,Math,Sci,Engr</t>
  </si>
  <si>
    <t>MATH-120 : Quantitative Reasoning</t>
  </si>
  <si>
    <t>MATH-126 : Structure/Concept Elem Math II</t>
  </si>
  <si>
    <t>MATH-160 : Elementary Statistics</t>
  </si>
  <si>
    <t>MATH-170 : Analytic Trigonometry</t>
  </si>
  <si>
    <t>MATH-175 : College Algebra</t>
  </si>
  <si>
    <t>MATH-176 : Precalculus-Functions &amp; Graphs</t>
  </si>
  <si>
    <t>MATH-178 : Calculus Bus, Soc &amp; Behav Sci</t>
  </si>
  <si>
    <t>MATH-180 : Analytic Geometry &amp; Calculus I</t>
  </si>
  <si>
    <t>MATH-245 : Discrete Mathematics</t>
  </si>
  <si>
    <t>MATH-280 : Analytic Geometry&amp;Calculus II</t>
  </si>
  <si>
    <t>MATH-281 : Multivariable Calculus</t>
  </si>
  <si>
    <t>MATH-284 : Linear Algebra</t>
  </si>
  <si>
    <t>MATH-285 : Differential Equations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</si>
</sst>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quotePrefix="1" applyNumberFormat="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161925</xdr:rowOff>
    </xdr:from>
    <xdr:to>
      <xdr:col>9</xdr:col>
      <xdr:colOff>151874</xdr:colOff>
      <xdr:row>6</xdr:row>
      <xdr:rowOff>37830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619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3" t="s">
        <v>80</v>
      </c>
      <c r="B4" s="124"/>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3" t="s">
        <v>79</v>
      </c>
      <c r="B10" s="124"/>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3" t="s">
        <v>78</v>
      </c>
      <c r="B14" s="124"/>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3" customFormat="1" ht="30" x14ac:dyDescent="0.25">
      <c r="A3" s="50" t="s">
        <v>7</v>
      </c>
      <c r="B3" s="127" t="s">
        <v>91</v>
      </c>
      <c r="C3" s="127"/>
      <c r="D3" s="127" t="s">
        <v>92</v>
      </c>
      <c r="E3" s="127"/>
      <c r="F3" s="127" t="s">
        <v>93</v>
      </c>
      <c r="G3" s="127"/>
      <c r="H3" s="127" t="s">
        <v>94</v>
      </c>
      <c r="I3" s="127"/>
      <c r="J3" s="127" t="s">
        <v>95</v>
      </c>
      <c r="K3" s="127"/>
      <c r="L3" s="49" t="s">
        <v>28</v>
      </c>
      <c r="M3" s="49" t="s">
        <v>96</v>
      </c>
    </row>
    <row r="4" spans="1:13" x14ac:dyDescent="0.25">
      <c r="A4" s="16" t="s">
        <v>8</v>
      </c>
      <c r="B4" s="111">
        <v>975</v>
      </c>
      <c r="C4" s="9">
        <f>IFERROR(B4/B$7, "--")</f>
        <v>0.48823234852278419</v>
      </c>
      <c r="D4" s="111">
        <v>1129</v>
      </c>
      <c r="E4" s="9">
        <f t="shared" ref="E4:E6" si="0">IFERROR(D4/D$7, "--")</f>
        <v>0.49474145486415427</v>
      </c>
      <c r="F4" s="111">
        <v>990</v>
      </c>
      <c r="G4" s="9">
        <f t="shared" ref="G4:G6" si="1">IFERROR(F4/F$7, "--")</f>
        <v>0.4750479846449136</v>
      </c>
      <c r="H4" s="111">
        <v>926</v>
      </c>
      <c r="I4" s="9">
        <f t="shared" ref="I4:I6" si="2">IFERROR(H4/H$7, "--")</f>
        <v>0.46276861569215394</v>
      </c>
      <c r="J4" s="111">
        <v>805</v>
      </c>
      <c r="K4" s="9">
        <f t="shared" ref="K4:K6" si="3">IFERROR(J4/J$7, "--")</f>
        <v>0.49145299145299143</v>
      </c>
      <c r="L4" s="9">
        <f>IFERROR((J4-B4)/B4, "--")</f>
        <v>-0.17435897435897435</v>
      </c>
      <c r="M4" s="110"/>
    </row>
    <row r="5" spans="1:13" x14ac:dyDescent="0.25">
      <c r="A5" s="16" t="s">
        <v>9</v>
      </c>
      <c r="B5" s="111">
        <v>1007</v>
      </c>
      <c r="C5" s="9">
        <f t="shared" ref="C5" si="4">IFERROR(B5/B$7, "--")</f>
        <v>0.50425638457686528</v>
      </c>
      <c r="D5" s="111">
        <v>1127</v>
      </c>
      <c r="E5" s="9">
        <f t="shared" si="0"/>
        <v>0.49386503067484661</v>
      </c>
      <c r="F5" s="111">
        <v>1062</v>
      </c>
      <c r="G5" s="9">
        <f>IFERROR(F5/F$7, "--")</f>
        <v>0.50959692898272557</v>
      </c>
      <c r="H5" s="111">
        <v>1039</v>
      </c>
      <c r="I5" s="9">
        <f t="shared" si="2"/>
        <v>0.51924037981009497</v>
      </c>
      <c r="J5" s="111">
        <v>810</v>
      </c>
      <c r="K5" s="9">
        <f t="shared" si="3"/>
        <v>0.49450549450549453</v>
      </c>
      <c r="L5" s="9">
        <f>IFERROR((J5-B5)/B5, "--")</f>
        <v>-0.19563058589870905</v>
      </c>
      <c r="M5" s="110"/>
    </row>
    <row r="6" spans="1:13" x14ac:dyDescent="0.25">
      <c r="A6" s="16" t="s">
        <v>10</v>
      </c>
      <c r="B6" s="111">
        <v>15</v>
      </c>
      <c r="C6" s="9">
        <f>IFERROR(B6/B$7, "--")</f>
        <v>7.5112669003505259E-3</v>
      </c>
      <c r="D6" s="111">
        <v>26</v>
      </c>
      <c r="E6" s="9">
        <f t="shared" si="0"/>
        <v>1.1393514460999123E-2</v>
      </c>
      <c r="F6" s="111">
        <v>32</v>
      </c>
      <c r="G6" s="9">
        <f t="shared" si="1"/>
        <v>1.5355086372360844E-2</v>
      </c>
      <c r="H6" s="111">
        <v>36</v>
      </c>
      <c r="I6" s="9">
        <f t="shared" si="2"/>
        <v>1.7991004497751123E-2</v>
      </c>
      <c r="J6" s="111">
        <v>23</v>
      </c>
      <c r="K6" s="9">
        <f t="shared" si="3"/>
        <v>1.4041514041514042E-2</v>
      </c>
      <c r="L6" s="9">
        <f>IFERROR((J6-B6)/B6, "--")</f>
        <v>0.53333333333333333</v>
      </c>
      <c r="M6" s="110"/>
    </row>
    <row r="7" spans="1:13" x14ac:dyDescent="0.25">
      <c r="A7" s="100" t="s">
        <v>27</v>
      </c>
      <c r="B7" s="17">
        <f t="shared" ref="B7:K7" si="5">IFERROR(SUM(B4:B6), "--")</f>
        <v>1997</v>
      </c>
      <c r="C7" s="18">
        <f t="shared" si="5"/>
        <v>1</v>
      </c>
      <c r="D7" s="17">
        <f t="shared" si="5"/>
        <v>2282</v>
      </c>
      <c r="E7" s="18">
        <f t="shared" si="5"/>
        <v>1</v>
      </c>
      <c r="F7" s="17">
        <f t="shared" si="5"/>
        <v>2084</v>
      </c>
      <c r="G7" s="18">
        <f t="shared" si="5"/>
        <v>1</v>
      </c>
      <c r="H7" s="17">
        <f t="shared" si="5"/>
        <v>2001</v>
      </c>
      <c r="I7" s="18">
        <f t="shared" si="5"/>
        <v>1</v>
      </c>
      <c r="J7" s="17">
        <f t="shared" si="5"/>
        <v>1638</v>
      </c>
      <c r="K7" s="18">
        <f t="shared" si="5"/>
        <v>1</v>
      </c>
      <c r="L7" s="18">
        <f>IFERROR((J7-B7)/B7, "--")</f>
        <v>-0.17976965448172258</v>
      </c>
      <c r="M7" s="110"/>
    </row>
    <row r="8" spans="1:13" s="23" customFormat="1" ht="30" x14ac:dyDescent="0.25">
      <c r="A8" s="50" t="s">
        <v>19</v>
      </c>
      <c r="B8" s="127" t="s">
        <v>91</v>
      </c>
      <c r="C8" s="127"/>
      <c r="D8" s="127" t="s">
        <v>92</v>
      </c>
      <c r="E8" s="127"/>
      <c r="F8" s="127" t="s">
        <v>93</v>
      </c>
      <c r="G8" s="127"/>
      <c r="H8" s="127" t="s">
        <v>94</v>
      </c>
      <c r="I8" s="127"/>
      <c r="J8" s="127" t="s">
        <v>95</v>
      </c>
      <c r="K8" s="127"/>
      <c r="L8" s="49" t="s">
        <v>28</v>
      </c>
      <c r="M8" s="49" t="s">
        <v>96</v>
      </c>
    </row>
    <row r="9" spans="1:13" x14ac:dyDescent="0.25">
      <c r="A9" s="16" t="s">
        <v>11</v>
      </c>
      <c r="B9" s="111">
        <v>114</v>
      </c>
      <c r="C9" s="9">
        <f t="shared" ref="C9:C17" si="6">IFERROR(B9/B$18, "--")</f>
        <v>5.7085628442663995E-2</v>
      </c>
      <c r="D9" s="111">
        <v>123</v>
      </c>
      <c r="E9" s="9">
        <f>IFERROR(D9/D$18, "--")</f>
        <v>5.390008764241893E-2</v>
      </c>
      <c r="F9" s="111">
        <v>128</v>
      </c>
      <c r="G9" s="9">
        <f t="shared" ref="G9:G17" si="7">IFERROR(F9/F$18, "--")</f>
        <v>6.1420345489443376E-2</v>
      </c>
      <c r="H9" s="111">
        <v>109</v>
      </c>
      <c r="I9" s="9">
        <f t="shared" ref="I9:I17" si="8">IFERROR(H9/H$18, "--")</f>
        <v>5.4472763618190902E-2</v>
      </c>
      <c r="J9" s="111">
        <v>89</v>
      </c>
      <c r="K9" s="9">
        <f t="shared" ref="K9:K17" si="9">IFERROR(J9/J$18, "--")</f>
        <v>5.4334554334554336E-2</v>
      </c>
      <c r="L9" s="9">
        <f t="shared" ref="L9:L17" si="10">IFERROR((J9-B9)/B9, "--")</f>
        <v>-0.21929824561403508</v>
      </c>
      <c r="M9" s="110"/>
    </row>
    <row r="10" spans="1:13" x14ac:dyDescent="0.25">
      <c r="A10" s="16" t="s">
        <v>12</v>
      </c>
      <c r="B10" s="111">
        <v>11</v>
      </c>
      <c r="C10" s="9">
        <f t="shared" si="6"/>
        <v>5.5082623935903859E-3</v>
      </c>
      <c r="D10" s="111">
        <v>4</v>
      </c>
      <c r="E10" s="9">
        <f t="shared" ref="E10:E17" si="11">IFERROR(D10/D$18, "--")</f>
        <v>1.7528483786152498E-3</v>
      </c>
      <c r="F10" s="111">
        <v>2</v>
      </c>
      <c r="G10" s="9">
        <f t="shared" si="7"/>
        <v>9.5969289827255275E-4</v>
      </c>
      <c r="H10" s="111">
        <v>5</v>
      </c>
      <c r="I10" s="9">
        <f t="shared" si="8"/>
        <v>2.4987506246876563E-3</v>
      </c>
      <c r="J10" s="111">
        <v>2</v>
      </c>
      <c r="K10" s="9">
        <f>IFERROR(J10/J$18, "--")</f>
        <v>1.221001221001221E-3</v>
      </c>
      <c r="L10" s="9">
        <f>IFERROR((J10-B10)/B10, "--")</f>
        <v>-0.81818181818181823</v>
      </c>
      <c r="M10" s="110"/>
    </row>
    <row r="11" spans="1:13" x14ac:dyDescent="0.25">
      <c r="A11" s="16" t="s">
        <v>13</v>
      </c>
      <c r="B11" s="111">
        <v>53</v>
      </c>
      <c r="C11" s="9">
        <f t="shared" si="6"/>
        <v>2.6539809714571858E-2</v>
      </c>
      <c r="D11" s="111">
        <v>68</v>
      </c>
      <c r="E11" s="9">
        <f t="shared" si="11"/>
        <v>2.9798422436459245E-2</v>
      </c>
      <c r="F11" s="111">
        <v>71</v>
      </c>
      <c r="G11" s="9">
        <f t="shared" si="7"/>
        <v>3.4069097888675626E-2</v>
      </c>
      <c r="H11" s="111">
        <v>82</v>
      </c>
      <c r="I11" s="9">
        <f t="shared" si="8"/>
        <v>4.0979510244877559E-2</v>
      </c>
      <c r="J11" s="111">
        <v>62</v>
      </c>
      <c r="K11" s="9">
        <f t="shared" si="9"/>
        <v>3.7851037851037848E-2</v>
      </c>
      <c r="L11" s="9">
        <f t="shared" si="10"/>
        <v>0.16981132075471697</v>
      </c>
      <c r="M11" s="110"/>
    </row>
    <row r="12" spans="1:13" x14ac:dyDescent="0.25">
      <c r="A12" s="16" t="s">
        <v>14</v>
      </c>
      <c r="B12" s="111">
        <v>36</v>
      </c>
      <c r="C12" s="9">
        <f t="shared" si="6"/>
        <v>1.8027040560841263E-2</v>
      </c>
      <c r="D12" s="111">
        <v>54</v>
      </c>
      <c r="E12" s="9">
        <f t="shared" si="11"/>
        <v>2.3663453111305872E-2</v>
      </c>
      <c r="F12" s="111">
        <v>57</v>
      </c>
      <c r="G12" s="9">
        <f t="shared" si="7"/>
        <v>2.7351247600767754E-2</v>
      </c>
      <c r="H12" s="111">
        <v>45</v>
      </c>
      <c r="I12" s="9">
        <f t="shared" si="8"/>
        <v>2.2488755622188907E-2</v>
      </c>
      <c r="J12" s="111">
        <v>35</v>
      </c>
      <c r="K12" s="9">
        <f t="shared" si="9"/>
        <v>2.1367521367521368E-2</v>
      </c>
      <c r="L12" s="9">
        <f t="shared" si="10"/>
        <v>-2.7777777777777776E-2</v>
      </c>
      <c r="M12" s="110"/>
    </row>
    <row r="13" spans="1:13" x14ac:dyDescent="0.25">
      <c r="A13" s="16" t="s">
        <v>87</v>
      </c>
      <c r="B13" s="111">
        <v>678</v>
      </c>
      <c r="C13" s="9">
        <f t="shared" si="6"/>
        <v>0.33950926389584374</v>
      </c>
      <c r="D13" s="111">
        <v>784</v>
      </c>
      <c r="E13" s="9">
        <f t="shared" si="11"/>
        <v>0.34355828220858897</v>
      </c>
      <c r="F13" s="111">
        <v>745</v>
      </c>
      <c r="G13" s="9">
        <f t="shared" si="7"/>
        <v>0.3574856046065259</v>
      </c>
      <c r="H13" s="111">
        <v>762</v>
      </c>
      <c r="I13" s="9">
        <f t="shared" si="8"/>
        <v>0.38080959520239882</v>
      </c>
      <c r="J13" s="111">
        <v>582</v>
      </c>
      <c r="K13" s="9">
        <f t="shared" si="9"/>
        <v>0.35531135531135533</v>
      </c>
      <c r="L13" s="9">
        <f t="shared" si="10"/>
        <v>-0.1415929203539823</v>
      </c>
      <c r="M13" s="110"/>
    </row>
    <row r="14" spans="1:13" x14ac:dyDescent="0.25">
      <c r="A14" s="16" t="s">
        <v>15</v>
      </c>
      <c r="B14" s="111">
        <v>10</v>
      </c>
      <c r="C14" s="9">
        <f t="shared" si="6"/>
        <v>5.0075112669003509E-3</v>
      </c>
      <c r="D14" s="111">
        <v>9</v>
      </c>
      <c r="E14" s="9">
        <f t="shared" si="11"/>
        <v>3.9439088518843117E-3</v>
      </c>
      <c r="F14" s="111">
        <v>9</v>
      </c>
      <c r="G14" s="9">
        <f t="shared" si="7"/>
        <v>4.3186180422264877E-3</v>
      </c>
      <c r="H14" s="111">
        <v>6</v>
      </c>
      <c r="I14" s="9">
        <f t="shared" si="8"/>
        <v>2.9985007496251873E-3</v>
      </c>
      <c r="J14" s="111">
        <v>3</v>
      </c>
      <c r="K14" s="9">
        <f t="shared" si="9"/>
        <v>1.8315018315018315E-3</v>
      </c>
      <c r="L14" s="9">
        <f t="shared" si="10"/>
        <v>-0.7</v>
      </c>
      <c r="M14" s="110"/>
    </row>
    <row r="15" spans="1:13" x14ac:dyDescent="0.25">
      <c r="A15" s="16" t="s">
        <v>16</v>
      </c>
      <c r="B15" s="111">
        <v>911</v>
      </c>
      <c r="C15" s="9">
        <f t="shared" si="6"/>
        <v>0.45618427641462195</v>
      </c>
      <c r="D15" s="111">
        <v>1046</v>
      </c>
      <c r="E15" s="9">
        <f t="shared" si="11"/>
        <v>0.4583698510078878</v>
      </c>
      <c r="F15" s="111">
        <v>924</v>
      </c>
      <c r="G15" s="9">
        <f t="shared" si="7"/>
        <v>0.44337811900191937</v>
      </c>
      <c r="H15" s="111">
        <v>831</v>
      </c>
      <c r="I15" s="9">
        <f t="shared" si="8"/>
        <v>0.41529235382308843</v>
      </c>
      <c r="J15" s="111">
        <v>716</v>
      </c>
      <c r="K15" s="9">
        <f t="shared" si="9"/>
        <v>0.43711843711843712</v>
      </c>
      <c r="L15" s="9">
        <f t="shared" si="10"/>
        <v>-0.21405049396267836</v>
      </c>
      <c r="M15" s="110"/>
    </row>
    <row r="16" spans="1:13" x14ac:dyDescent="0.25">
      <c r="A16" s="16" t="s">
        <v>17</v>
      </c>
      <c r="B16" s="111">
        <v>155</v>
      </c>
      <c r="C16" s="9">
        <f t="shared" si="6"/>
        <v>7.7616424636955436E-2</v>
      </c>
      <c r="D16" s="111">
        <v>178</v>
      </c>
      <c r="E16" s="9">
        <f t="shared" si="11"/>
        <v>7.8001752848378611E-2</v>
      </c>
      <c r="F16" s="111">
        <v>133</v>
      </c>
      <c r="G16" s="9">
        <f t="shared" si="7"/>
        <v>6.3819577735124755E-2</v>
      </c>
      <c r="H16" s="111">
        <v>141</v>
      </c>
      <c r="I16" s="9">
        <f t="shared" si="8"/>
        <v>7.0464767616191901E-2</v>
      </c>
      <c r="J16" s="111">
        <v>136</v>
      </c>
      <c r="K16" s="9">
        <f t="shared" si="9"/>
        <v>8.3028083028083025E-2</v>
      </c>
      <c r="L16" s="9">
        <f t="shared" si="10"/>
        <v>-0.12258064516129032</v>
      </c>
      <c r="M16" s="110"/>
    </row>
    <row r="17" spans="1:13" x14ac:dyDescent="0.25">
      <c r="A17" s="16" t="s">
        <v>18</v>
      </c>
      <c r="B17" s="111">
        <v>29</v>
      </c>
      <c r="C17" s="9">
        <f t="shared" si="6"/>
        <v>1.4521782674011016E-2</v>
      </c>
      <c r="D17" s="111">
        <v>16</v>
      </c>
      <c r="E17" s="9">
        <f t="shared" si="11"/>
        <v>7.0113935144609993E-3</v>
      </c>
      <c r="F17" s="111">
        <v>15</v>
      </c>
      <c r="G17" s="9">
        <f t="shared" si="7"/>
        <v>7.1976967370441462E-3</v>
      </c>
      <c r="H17" s="111">
        <v>20</v>
      </c>
      <c r="I17" s="9">
        <f t="shared" si="8"/>
        <v>9.9950024987506252E-3</v>
      </c>
      <c r="J17" s="111">
        <v>13</v>
      </c>
      <c r="K17" s="9">
        <f t="shared" si="9"/>
        <v>7.9365079365079361E-3</v>
      </c>
      <c r="L17" s="9">
        <f t="shared" si="10"/>
        <v>-0.55172413793103448</v>
      </c>
      <c r="M17" s="110"/>
    </row>
    <row r="18" spans="1:13" x14ac:dyDescent="0.25">
      <c r="A18" s="100" t="s">
        <v>27</v>
      </c>
      <c r="B18" s="17">
        <f t="shared" ref="B18:K18" si="12">IFERROR(SUM(B9:B17), "--")</f>
        <v>1997</v>
      </c>
      <c r="C18" s="18">
        <f t="shared" si="12"/>
        <v>1</v>
      </c>
      <c r="D18" s="17">
        <f t="shared" si="12"/>
        <v>2282</v>
      </c>
      <c r="E18" s="18">
        <f t="shared" si="12"/>
        <v>1</v>
      </c>
      <c r="F18" s="17">
        <f t="shared" si="12"/>
        <v>2084</v>
      </c>
      <c r="G18" s="18">
        <f t="shared" si="12"/>
        <v>1</v>
      </c>
      <c r="H18" s="17">
        <f t="shared" si="12"/>
        <v>2001</v>
      </c>
      <c r="I18" s="18">
        <f t="shared" si="12"/>
        <v>1</v>
      </c>
      <c r="J18" s="17">
        <f t="shared" si="12"/>
        <v>1638</v>
      </c>
      <c r="K18" s="18">
        <f t="shared" si="12"/>
        <v>1</v>
      </c>
      <c r="L18" s="18">
        <f>IFERROR((J18-B18)/B18, "--")</f>
        <v>-0.17976965448172258</v>
      </c>
      <c r="M18" s="110"/>
    </row>
    <row r="19" spans="1:13" s="23" customFormat="1" ht="30" x14ac:dyDescent="0.25">
      <c r="A19" s="50" t="s">
        <v>2</v>
      </c>
      <c r="B19" s="127" t="s">
        <v>91</v>
      </c>
      <c r="C19" s="127"/>
      <c r="D19" s="127" t="s">
        <v>92</v>
      </c>
      <c r="E19" s="127"/>
      <c r="F19" s="127" t="s">
        <v>93</v>
      </c>
      <c r="G19" s="127"/>
      <c r="H19" s="127" t="s">
        <v>94</v>
      </c>
      <c r="I19" s="127"/>
      <c r="J19" s="127" t="s">
        <v>95</v>
      </c>
      <c r="K19" s="127"/>
      <c r="L19" s="49" t="s">
        <v>28</v>
      </c>
      <c r="M19" s="49" t="s">
        <v>96</v>
      </c>
    </row>
    <row r="20" spans="1:13" x14ac:dyDescent="0.25">
      <c r="A20" s="16" t="s">
        <v>3</v>
      </c>
      <c r="B20" s="111">
        <v>533</v>
      </c>
      <c r="C20" s="9">
        <f>IFERROR(B20/B$24, "--")</f>
        <v>0.2669003505257887</v>
      </c>
      <c r="D20" s="111">
        <v>647</v>
      </c>
      <c r="E20" s="9">
        <f t="shared" ref="E20:E23" si="13">IFERROR(D20/D$24, "--")</f>
        <v>0.28352322524101664</v>
      </c>
      <c r="F20" s="111">
        <v>612</v>
      </c>
      <c r="G20" s="9">
        <f t="shared" ref="G20:G23" si="14">IFERROR(F20/F$24, "--")</f>
        <v>0.29366602687140114</v>
      </c>
      <c r="H20" s="111">
        <v>617</v>
      </c>
      <c r="I20" s="9">
        <f t="shared" ref="I20:I23" si="15">IFERROR(H20/H$24, "--")</f>
        <v>0.30834582708645675</v>
      </c>
      <c r="J20" s="111">
        <v>506</v>
      </c>
      <c r="K20" s="9">
        <f t="shared" ref="K20:K23" si="16">IFERROR(J20/J$24, "--")</f>
        <v>0.30891330891330893</v>
      </c>
      <c r="L20" s="9">
        <f t="shared" ref="L20:L24" si="17">IFERROR((J20-B20)/B20, "--")</f>
        <v>-5.0656660412757973E-2</v>
      </c>
      <c r="M20" s="110"/>
    </row>
    <row r="21" spans="1:13" x14ac:dyDescent="0.25">
      <c r="A21" s="16" t="s">
        <v>4</v>
      </c>
      <c r="B21" s="111">
        <v>814</v>
      </c>
      <c r="C21" s="9">
        <f t="shared" ref="C21:C23" si="18">IFERROR(B21/B$24, "--")</f>
        <v>0.40761141712568855</v>
      </c>
      <c r="D21" s="111">
        <v>863</v>
      </c>
      <c r="E21" s="9">
        <f t="shared" si="13"/>
        <v>0.37817703768624011</v>
      </c>
      <c r="F21" s="111">
        <v>874</v>
      </c>
      <c r="G21" s="9">
        <f t="shared" si="14"/>
        <v>0.41938579654510555</v>
      </c>
      <c r="H21" s="111">
        <v>825</v>
      </c>
      <c r="I21" s="9">
        <f t="shared" si="15"/>
        <v>0.41229385307346328</v>
      </c>
      <c r="J21" s="111">
        <v>678</v>
      </c>
      <c r="K21" s="9">
        <f t="shared" si="16"/>
        <v>0.41391941391941389</v>
      </c>
      <c r="L21" s="9">
        <f t="shared" si="17"/>
        <v>-0.16707616707616707</v>
      </c>
      <c r="M21" s="110"/>
    </row>
    <row r="22" spans="1:13" x14ac:dyDescent="0.25">
      <c r="A22" s="16" t="s">
        <v>5</v>
      </c>
      <c r="B22" s="111">
        <v>425</v>
      </c>
      <c r="C22" s="9">
        <f t="shared" si="18"/>
        <v>0.2128192288432649</v>
      </c>
      <c r="D22" s="111">
        <v>527</v>
      </c>
      <c r="E22" s="9">
        <f t="shared" si="13"/>
        <v>0.23093777388255915</v>
      </c>
      <c r="F22" s="111">
        <v>450</v>
      </c>
      <c r="G22" s="9">
        <f t="shared" si="14"/>
        <v>0.21593090211132437</v>
      </c>
      <c r="H22" s="111">
        <v>414</v>
      </c>
      <c r="I22" s="9">
        <f t="shared" si="15"/>
        <v>0.20689655172413793</v>
      </c>
      <c r="J22" s="111">
        <v>351</v>
      </c>
      <c r="K22" s="9">
        <f t="shared" si="16"/>
        <v>0.21428571428571427</v>
      </c>
      <c r="L22" s="9">
        <f t="shared" si="17"/>
        <v>-0.17411764705882352</v>
      </c>
      <c r="M22" s="110"/>
    </row>
    <row r="23" spans="1:13" x14ac:dyDescent="0.25">
      <c r="A23" s="16" t="s">
        <v>6</v>
      </c>
      <c r="B23" s="111">
        <v>225</v>
      </c>
      <c r="C23" s="9">
        <f t="shared" si="18"/>
        <v>0.11266900350525788</v>
      </c>
      <c r="D23" s="111">
        <v>245</v>
      </c>
      <c r="E23" s="9">
        <f t="shared" si="13"/>
        <v>0.10736196319018405</v>
      </c>
      <c r="F23" s="111">
        <v>148</v>
      </c>
      <c r="G23" s="9">
        <f t="shared" si="14"/>
        <v>7.1017274472168906E-2</v>
      </c>
      <c r="H23" s="111">
        <v>145</v>
      </c>
      <c r="I23" s="9">
        <f t="shared" si="15"/>
        <v>7.2463768115942032E-2</v>
      </c>
      <c r="J23" s="111">
        <v>103</v>
      </c>
      <c r="K23" s="9">
        <f t="shared" si="16"/>
        <v>6.288156288156288E-2</v>
      </c>
      <c r="L23" s="9">
        <f t="shared" si="17"/>
        <v>-0.54222222222222227</v>
      </c>
      <c r="M23" s="110"/>
    </row>
    <row r="24" spans="1:13" x14ac:dyDescent="0.25">
      <c r="A24" s="100" t="s">
        <v>27</v>
      </c>
      <c r="B24" s="17">
        <f t="shared" ref="B24:K24" si="19">IFERROR(SUM(B20:B23), "--")</f>
        <v>1997</v>
      </c>
      <c r="C24" s="18">
        <f t="shared" si="19"/>
        <v>1</v>
      </c>
      <c r="D24" s="17">
        <f t="shared" si="19"/>
        <v>2282</v>
      </c>
      <c r="E24" s="18">
        <f t="shared" si="19"/>
        <v>1</v>
      </c>
      <c r="F24" s="17">
        <f t="shared" si="19"/>
        <v>2084</v>
      </c>
      <c r="G24" s="18">
        <f t="shared" si="19"/>
        <v>0.99999999999999989</v>
      </c>
      <c r="H24" s="17">
        <f t="shared" si="19"/>
        <v>2001</v>
      </c>
      <c r="I24" s="18">
        <f t="shared" si="19"/>
        <v>0.99999999999999989</v>
      </c>
      <c r="J24" s="17">
        <f t="shared" si="19"/>
        <v>1638</v>
      </c>
      <c r="K24" s="18">
        <f t="shared" si="19"/>
        <v>1</v>
      </c>
      <c r="L24" s="18">
        <f t="shared" si="17"/>
        <v>-0.17976965448172258</v>
      </c>
      <c r="M24" s="110"/>
    </row>
    <row r="25" spans="1:13" s="23" customFormat="1" ht="30" x14ac:dyDescent="0.25">
      <c r="A25" s="50" t="s">
        <v>52</v>
      </c>
      <c r="B25" s="127" t="s">
        <v>91</v>
      </c>
      <c r="C25" s="127"/>
      <c r="D25" s="127" t="s">
        <v>92</v>
      </c>
      <c r="E25" s="127"/>
      <c r="F25" s="127" t="s">
        <v>93</v>
      </c>
      <c r="G25" s="127"/>
      <c r="H25" s="127" t="s">
        <v>94</v>
      </c>
      <c r="I25" s="127"/>
      <c r="J25" s="127" t="s">
        <v>95</v>
      </c>
      <c r="K25" s="127"/>
      <c r="L25" s="49" t="s">
        <v>28</v>
      </c>
      <c r="M25" s="49" t="s">
        <v>96</v>
      </c>
    </row>
    <row r="26" spans="1:13" x14ac:dyDescent="0.25">
      <c r="A26" s="16" t="s">
        <v>20</v>
      </c>
      <c r="B26" s="111">
        <v>1135</v>
      </c>
      <c r="C26" s="9">
        <f>IFERROR(B26/B$31, "--")</f>
        <v>0.56835252879318976</v>
      </c>
      <c r="D26" s="111">
        <v>1303</v>
      </c>
      <c r="E26" s="9">
        <f t="shared" ref="E26:E30" si="20">IFERROR(D26/D$31, "--")</f>
        <v>0.57099035933391762</v>
      </c>
      <c r="F26" s="111">
        <v>1239</v>
      </c>
      <c r="G26" s="9">
        <f t="shared" ref="G26:G30" si="21">IFERROR(F26/F$31, "--")</f>
        <v>0.59452975047984646</v>
      </c>
      <c r="H26" s="111">
        <v>1249</v>
      </c>
      <c r="I26" s="9">
        <f t="shared" ref="I26:I30" si="22">IFERROR(H26/H$31, "--")</f>
        <v>0.62418790604697649</v>
      </c>
      <c r="J26" s="111">
        <v>969</v>
      </c>
      <c r="K26" s="9">
        <f t="shared" ref="K26:K30" si="23">IFERROR(J26/J$31, "--")</f>
        <v>0.59157509157509158</v>
      </c>
      <c r="L26" s="9">
        <f t="shared" ref="L26:L31" si="24">IFERROR((J26-B26)/B26, "--")</f>
        <v>-0.14625550660792952</v>
      </c>
      <c r="M26" s="110"/>
    </row>
    <row r="27" spans="1:13" x14ac:dyDescent="0.25">
      <c r="A27" s="16" t="s">
        <v>21</v>
      </c>
      <c r="B27" s="111">
        <v>348</v>
      </c>
      <c r="C27" s="9">
        <f t="shared" ref="C27:C30" si="25">IFERROR(B27/B$31, "--")</f>
        <v>0.17426139208813221</v>
      </c>
      <c r="D27" s="111">
        <v>397</v>
      </c>
      <c r="E27" s="9">
        <f t="shared" si="20"/>
        <v>0.17397020157756354</v>
      </c>
      <c r="F27" s="111">
        <v>383</v>
      </c>
      <c r="G27" s="9">
        <f t="shared" si="21"/>
        <v>0.18378119001919385</v>
      </c>
      <c r="H27" s="111">
        <v>362</v>
      </c>
      <c r="I27" s="9">
        <f t="shared" si="22"/>
        <v>0.18090954522738631</v>
      </c>
      <c r="J27" s="111">
        <v>299</v>
      </c>
      <c r="K27" s="9">
        <f t="shared" si="23"/>
        <v>0.18253968253968253</v>
      </c>
      <c r="L27" s="9">
        <f t="shared" si="24"/>
        <v>-0.14080459770114942</v>
      </c>
      <c r="M27" s="110"/>
    </row>
    <row r="28" spans="1:13" x14ac:dyDescent="0.25">
      <c r="A28" s="16" t="s">
        <v>22</v>
      </c>
      <c r="B28" s="111">
        <v>279</v>
      </c>
      <c r="C28" s="9">
        <f t="shared" si="25"/>
        <v>0.13970956434651979</v>
      </c>
      <c r="D28" s="111">
        <v>333</v>
      </c>
      <c r="E28" s="9">
        <f t="shared" si="20"/>
        <v>0.14592462751971955</v>
      </c>
      <c r="F28" s="111">
        <v>231</v>
      </c>
      <c r="G28" s="9">
        <f t="shared" si="21"/>
        <v>0.11084452975047984</v>
      </c>
      <c r="H28" s="111">
        <v>179</v>
      </c>
      <c r="I28" s="9">
        <f t="shared" si="22"/>
        <v>8.9455272363818089E-2</v>
      </c>
      <c r="J28" s="111">
        <v>157</v>
      </c>
      <c r="K28" s="9">
        <f t="shared" si="23"/>
        <v>9.5848595848595855E-2</v>
      </c>
      <c r="L28" s="9">
        <f t="shared" si="24"/>
        <v>-0.43727598566308246</v>
      </c>
      <c r="M28" s="110"/>
    </row>
    <row r="29" spans="1:13" x14ac:dyDescent="0.25">
      <c r="A29" s="16" t="s">
        <v>23</v>
      </c>
      <c r="B29" s="111">
        <v>19</v>
      </c>
      <c r="C29" s="9">
        <f t="shared" si="25"/>
        <v>9.5142714071106659E-3</v>
      </c>
      <c r="D29" s="111">
        <v>28</v>
      </c>
      <c r="E29" s="9">
        <f t="shared" si="20"/>
        <v>1.2269938650306749E-2</v>
      </c>
      <c r="F29" s="111">
        <v>14</v>
      </c>
      <c r="G29" s="9">
        <f t="shared" si="21"/>
        <v>6.7178502879078695E-3</v>
      </c>
      <c r="H29" s="111">
        <v>10</v>
      </c>
      <c r="I29" s="9">
        <f t="shared" si="22"/>
        <v>4.9975012493753126E-3</v>
      </c>
      <c r="J29" s="111">
        <v>9</v>
      </c>
      <c r="K29" s="9">
        <f t="shared" si="23"/>
        <v>5.4945054945054949E-3</v>
      </c>
      <c r="L29" s="9">
        <f t="shared" si="24"/>
        <v>-0.52631578947368418</v>
      </c>
      <c r="M29" s="110"/>
    </row>
    <row r="30" spans="1:13" x14ac:dyDescent="0.25">
      <c r="A30" s="16" t="s">
        <v>24</v>
      </c>
      <c r="B30" s="111">
        <v>216</v>
      </c>
      <c r="C30" s="9">
        <f t="shared" si="25"/>
        <v>0.10816224336504757</v>
      </c>
      <c r="D30" s="111">
        <v>221</v>
      </c>
      <c r="E30" s="9">
        <f t="shared" si="20"/>
        <v>9.6844872918492544E-2</v>
      </c>
      <c r="F30" s="111">
        <v>217</v>
      </c>
      <c r="G30" s="9">
        <f t="shared" si="21"/>
        <v>0.10412667946257198</v>
      </c>
      <c r="H30" s="111">
        <v>201</v>
      </c>
      <c r="I30" s="9">
        <f t="shared" si="22"/>
        <v>0.10044977511244378</v>
      </c>
      <c r="J30" s="111">
        <v>204</v>
      </c>
      <c r="K30" s="9">
        <f t="shared" si="23"/>
        <v>0.12454212454212454</v>
      </c>
      <c r="L30" s="9">
        <f t="shared" si="24"/>
        <v>-5.5555555555555552E-2</v>
      </c>
      <c r="M30" s="110"/>
    </row>
    <row r="31" spans="1:13" x14ac:dyDescent="0.25">
      <c r="A31" s="100" t="s">
        <v>27</v>
      </c>
      <c r="B31" s="17">
        <f t="shared" ref="B31:K31" si="26">IFERROR(SUM(B26:B30), "--")</f>
        <v>1997</v>
      </c>
      <c r="C31" s="18">
        <f t="shared" si="26"/>
        <v>1</v>
      </c>
      <c r="D31" s="17">
        <f t="shared" si="26"/>
        <v>2282</v>
      </c>
      <c r="E31" s="18">
        <f t="shared" si="26"/>
        <v>1</v>
      </c>
      <c r="F31" s="17">
        <f t="shared" si="26"/>
        <v>2084</v>
      </c>
      <c r="G31" s="18">
        <f t="shared" si="26"/>
        <v>1</v>
      </c>
      <c r="H31" s="17">
        <f t="shared" si="26"/>
        <v>2001</v>
      </c>
      <c r="I31" s="18">
        <f t="shared" si="26"/>
        <v>1</v>
      </c>
      <c r="J31" s="17">
        <f t="shared" si="26"/>
        <v>1638</v>
      </c>
      <c r="K31" s="18">
        <f t="shared" si="26"/>
        <v>1</v>
      </c>
      <c r="L31" s="18">
        <f t="shared" si="24"/>
        <v>-0.17976965448172258</v>
      </c>
      <c r="M31" s="110"/>
    </row>
    <row r="32" spans="1:13" s="23" customFormat="1" ht="30" x14ac:dyDescent="0.25">
      <c r="A32" s="50" t="s">
        <v>25</v>
      </c>
      <c r="B32" s="127" t="s">
        <v>91</v>
      </c>
      <c r="C32" s="127"/>
      <c r="D32" s="127" t="s">
        <v>92</v>
      </c>
      <c r="E32" s="127"/>
      <c r="F32" s="127" t="s">
        <v>93</v>
      </c>
      <c r="G32" s="127"/>
      <c r="H32" s="127" t="s">
        <v>94</v>
      </c>
      <c r="I32" s="127"/>
      <c r="J32" s="127" t="s">
        <v>95</v>
      </c>
      <c r="K32" s="127"/>
      <c r="L32" s="49" t="s">
        <v>28</v>
      </c>
      <c r="M32" s="49" t="s">
        <v>96</v>
      </c>
    </row>
    <row r="33" spans="1:14" x14ac:dyDescent="0.25">
      <c r="A33" s="16" t="s">
        <v>90</v>
      </c>
      <c r="B33" s="111">
        <v>691</v>
      </c>
      <c r="C33" s="9">
        <f>IFERROR(B33/B$35, "--")</f>
        <v>0.34601902854281424</v>
      </c>
      <c r="D33" s="111">
        <v>784</v>
      </c>
      <c r="E33" s="9">
        <f>IFERROR(D33/D$35, "--")</f>
        <v>0.34355828220858897</v>
      </c>
      <c r="F33" s="111">
        <v>723</v>
      </c>
      <c r="G33" s="9">
        <f>IFERROR(F33/F$35, "--")</f>
        <v>0.34692898272552786</v>
      </c>
      <c r="H33" s="111">
        <v>758</v>
      </c>
      <c r="I33" s="9">
        <f>IFERROR(H33/H$35, "--")</f>
        <v>0.37881059470264866</v>
      </c>
      <c r="J33" s="111">
        <v>649</v>
      </c>
      <c r="K33" s="9">
        <f>IFERROR(J33/J$35, "--")</f>
        <v>0.3962148962148962</v>
      </c>
      <c r="L33" s="9">
        <f t="shared" ref="L33:L35" si="27">IFERROR((J33-B33)/B33, "--")</f>
        <v>-6.0781476121562955E-2</v>
      </c>
      <c r="M33" s="110"/>
    </row>
    <row r="34" spans="1:14" x14ac:dyDescent="0.25">
      <c r="A34" s="16" t="s">
        <v>26</v>
      </c>
      <c r="B34" s="111">
        <v>1306</v>
      </c>
      <c r="C34" s="9">
        <f>IFERROR(B34/B$35, "--")</f>
        <v>0.65398097145718581</v>
      </c>
      <c r="D34" s="111">
        <v>1498</v>
      </c>
      <c r="E34" s="9">
        <f>IFERROR(D34/D$35, "--")</f>
        <v>0.65644171779141103</v>
      </c>
      <c r="F34" s="111">
        <v>1361</v>
      </c>
      <c r="G34" s="9">
        <f>IFERROR(F34/F$35, "--")</f>
        <v>0.65307101727447214</v>
      </c>
      <c r="H34" s="111">
        <v>1243</v>
      </c>
      <c r="I34" s="9">
        <f>IFERROR(H34/H$35, "--")</f>
        <v>0.62118940529735134</v>
      </c>
      <c r="J34" s="111">
        <v>989</v>
      </c>
      <c r="K34" s="9">
        <f>IFERROR(J34/J$35, "--")</f>
        <v>0.60378510378510375</v>
      </c>
      <c r="L34" s="9">
        <f t="shared" si="27"/>
        <v>-0.24272588055130168</v>
      </c>
      <c r="M34" s="110"/>
    </row>
    <row r="35" spans="1:14" x14ac:dyDescent="0.25">
      <c r="A35" s="100" t="s">
        <v>27</v>
      </c>
      <c r="B35" s="17">
        <f t="shared" ref="B35:K35" si="28">IFERROR(SUM(B33:B34), "--")</f>
        <v>1997</v>
      </c>
      <c r="C35" s="18">
        <f t="shared" si="28"/>
        <v>1</v>
      </c>
      <c r="D35" s="17">
        <f t="shared" si="28"/>
        <v>2282</v>
      </c>
      <c r="E35" s="18">
        <f t="shared" si="28"/>
        <v>1</v>
      </c>
      <c r="F35" s="17">
        <f t="shared" si="28"/>
        <v>2084</v>
      </c>
      <c r="G35" s="18">
        <f t="shared" si="28"/>
        <v>1</v>
      </c>
      <c r="H35" s="17">
        <f t="shared" si="28"/>
        <v>2001</v>
      </c>
      <c r="I35" s="18">
        <f t="shared" si="28"/>
        <v>1</v>
      </c>
      <c r="J35" s="17">
        <f t="shared" si="28"/>
        <v>1638</v>
      </c>
      <c r="K35" s="18">
        <f t="shared" si="28"/>
        <v>1</v>
      </c>
      <c r="L35" s="18">
        <f t="shared" si="27"/>
        <v>-0.17976965448172258</v>
      </c>
      <c r="M35" s="110"/>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3" t="s">
        <v>41</v>
      </c>
      <c r="B2" s="65" t="s">
        <v>1</v>
      </c>
      <c r="C2" s="64" t="s">
        <v>46</v>
      </c>
      <c r="D2" s="64" t="s">
        <v>47</v>
      </c>
      <c r="E2" s="64" t="s">
        <v>44</v>
      </c>
      <c r="F2" s="64" t="s">
        <v>48</v>
      </c>
      <c r="G2" s="64" t="s">
        <v>0</v>
      </c>
      <c r="H2" s="64" t="s">
        <v>45</v>
      </c>
    </row>
    <row r="3" spans="1:8" ht="15" customHeight="1" x14ac:dyDescent="0.25">
      <c r="A3" s="139" t="s">
        <v>98</v>
      </c>
      <c r="B3" s="7" t="s">
        <v>91</v>
      </c>
      <c r="C3" s="4">
        <v>2041</v>
      </c>
      <c r="D3" s="4">
        <v>1695</v>
      </c>
      <c r="E3" s="15">
        <v>0.83047525722684956</v>
      </c>
      <c r="F3" s="4">
        <v>1317</v>
      </c>
      <c r="G3" s="15">
        <v>0.64527192552670265</v>
      </c>
      <c r="H3" s="14" t="s">
        <v>29</v>
      </c>
    </row>
    <row r="4" spans="1:8" ht="15" customHeight="1" x14ac:dyDescent="0.25">
      <c r="A4" s="140"/>
      <c r="B4" s="7" t="s">
        <v>92</v>
      </c>
      <c r="C4" s="4">
        <v>2349</v>
      </c>
      <c r="D4" s="4">
        <v>1996</v>
      </c>
      <c r="E4" s="5">
        <v>0.8497232865048957</v>
      </c>
      <c r="F4" s="4">
        <v>1520</v>
      </c>
      <c r="G4" s="5">
        <v>0.64708386547467012</v>
      </c>
      <c r="H4" s="6" t="s">
        <v>29</v>
      </c>
    </row>
    <row r="5" spans="1:8" ht="15" customHeight="1" x14ac:dyDescent="0.25">
      <c r="A5" s="140"/>
      <c r="B5" s="7" t="s">
        <v>93</v>
      </c>
      <c r="C5" s="4">
        <v>2765</v>
      </c>
      <c r="D5" s="4">
        <v>2416</v>
      </c>
      <c r="E5" s="5">
        <v>0.87377938517179021</v>
      </c>
      <c r="F5" s="4">
        <v>1983</v>
      </c>
      <c r="G5" s="5">
        <v>0.71717902350813745</v>
      </c>
      <c r="H5" s="6" t="s">
        <v>29</v>
      </c>
    </row>
    <row r="6" spans="1:8" ht="15" customHeight="1" x14ac:dyDescent="0.25">
      <c r="A6" s="140"/>
      <c r="B6" s="7" t="s">
        <v>94</v>
      </c>
      <c r="C6" s="4">
        <v>2667</v>
      </c>
      <c r="D6" s="4">
        <v>2190</v>
      </c>
      <c r="E6" s="5">
        <v>0.82114735658042748</v>
      </c>
      <c r="F6" s="4">
        <v>1729</v>
      </c>
      <c r="G6" s="5">
        <v>0.64829396325459321</v>
      </c>
      <c r="H6" s="6" t="s">
        <v>29</v>
      </c>
    </row>
    <row r="7" spans="1:8" ht="15" customHeight="1" x14ac:dyDescent="0.25">
      <c r="A7" s="140"/>
      <c r="B7" s="7" t="s">
        <v>95</v>
      </c>
      <c r="C7" s="4">
        <v>2150</v>
      </c>
      <c r="D7" s="4">
        <v>1795</v>
      </c>
      <c r="E7" s="5">
        <v>0.83488372093023255</v>
      </c>
      <c r="F7" s="4">
        <v>1509</v>
      </c>
      <c r="G7" s="5">
        <v>0.70186046511627909</v>
      </c>
      <c r="H7" s="6" t="s">
        <v>29</v>
      </c>
    </row>
    <row r="8" spans="1:8" ht="15" customHeight="1" x14ac:dyDescent="0.25">
      <c r="A8" s="141"/>
      <c r="B8" s="53" t="s">
        <v>27</v>
      </c>
      <c r="C8" s="17">
        <f>IFERROR(SUM(C3:C7), "--")</f>
        <v>11972</v>
      </c>
      <c r="D8" s="17">
        <f>IFERROR(SUM(D3:D7), "--")</f>
        <v>10092</v>
      </c>
      <c r="E8" s="101">
        <f>IFERROR(D8/C8, "--" )</f>
        <v>0.84296692281991314</v>
      </c>
      <c r="F8" s="17">
        <f>IFERROR(SUM(F3:F7), "--")</f>
        <v>8058</v>
      </c>
      <c r="G8" s="101">
        <f>IFERROR(F8/C8, "--" )</f>
        <v>0.673070497828266</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1" t="s">
        <v>8</v>
      </c>
      <c r="B11" s="7" t="s">
        <v>91</v>
      </c>
      <c r="C11" s="4">
        <v>989</v>
      </c>
      <c r="D11" s="4">
        <v>836</v>
      </c>
      <c r="E11" s="5">
        <v>0.8452982810920121</v>
      </c>
      <c r="F11" s="4">
        <v>660</v>
      </c>
      <c r="G11" s="5">
        <v>0.66734074823053591</v>
      </c>
      <c r="H11" s="6">
        <v>2.5887619047619053</v>
      </c>
    </row>
    <row r="12" spans="1:8" x14ac:dyDescent="0.25">
      <c r="A12" s="152"/>
      <c r="B12" s="7" t="s">
        <v>92</v>
      </c>
      <c r="C12" s="4">
        <v>1156</v>
      </c>
      <c r="D12" s="4">
        <v>982</v>
      </c>
      <c r="E12" s="5">
        <v>0.84948096885813151</v>
      </c>
      <c r="F12" s="4">
        <v>769</v>
      </c>
      <c r="G12" s="5">
        <v>0.66522491349480972</v>
      </c>
      <c r="H12" s="6">
        <v>2.5535087719298248</v>
      </c>
    </row>
    <row r="13" spans="1:8" x14ac:dyDescent="0.25">
      <c r="A13" s="152"/>
      <c r="B13" s="7" t="s">
        <v>93</v>
      </c>
      <c r="C13" s="4">
        <v>1339</v>
      </c>
      <c r="D13" s="4">
        <v>1176</v>
      </c>
      <c r="E13" s="5">
        <v>0.87826736370425695</v>
      </c>
      <c r="F13" s="4">
        <v>971</v>
      </c>
      <c r="G13" s="5">
        <v>0.72516803584764755</v>
      </c>
      <c r="H13" s="6">
        <v>2.6974668275030158</v>
      </c>
    </row>
    <row r="14" spans="1:8" x14ac:dyDescent="0.25">
      <c r="A14" s="152"/>
      <c r="B14" s="7" t="s">
        <v>94</v>
      </c>
      <c r="C14" s="4">
        <v>1253</v>
      </c>
      <c r="D14" s="4">
        <v>1058</v>
      </c>
      <c r="E14" s="5">
        <v>0.84437350359138064</v>
      </c>
      <c r="F14" s="4">
        <v>847</v>
      </c>
      <c r="G14" s="5">
        <v>0.67597765363128492</v>
      </c>
      <c r="H14" s="6">
        <v>2.6477763659466329</v>
      </c>
    </row>
    <row r="15" spans="1:8" x14ac:dyDescent="0.25">
      <c r="A15" s="152"/>
      <c r="B15" s="7" t="s">
        <v>95</v>
      </c>
      <c r="C15" s="4">
        <v>1076</v>
      </c>
      <c r="D15" s="4">
        <v>891</v>
      </c>
      <c r="E15" s="5">
        <v>0.82806691449814129</v>
      </c>
      <c r="F15" s="4">
        <v>763</v>
      </c>
      <c r="G15" s="5">
        <v>0.70910780669144979</v>
      </c>
      <c r="H15" s="6">
        <v>2.7973186119873819</v>
      </c>
    </row>
    <row r="16" spans="1:8" x14ac:dyDescent="0.25">
      <c r="A16" s="153"/>
      <c r="B16" s="53" t="s">
        <v>27</v>
      </c>
      <c r="C16" s="17">
        <f>IFERROR(SUM(C11:C15), "--")</f>
        <v>5813</v>
      </c>
      <c r="D16" s="17">
        <f>IFERROR(SUM(D11:D15), "--")</f>
        <v>4943</v>
      </c>
      <c r="E16" s="101">
        <f>IFERROR(D16/C16, "--" )</f>
        <v>0.85033545501462238</v>
      </c>
      <c r="F16" s="17">
        <f>IFERROR(SUM(F11:F15), "--")</f>
        <v>4010</v>
      </c>
      <c r="G16" s="101">
        <f>IFERROR(F16/C16, "--" )</f>
        <v>0.6898331326337519</v>
      </c>
      <c r="H16" s="102" t="s">
        <v>29</v>
      </c>
    </row>
    <row r="17" spans="1:8" x14ac:dyDescent="0.25">
      <c r="A17" s="148" t="s">
        <v>9</v>
      </c>
      <c r="B17" s="86" t="s">
        <v>91</v>
      </c>
      <c r="C17" s="87">
        <v>1036</v>
      </c>
      <c r="D17" s="87">
        <v>845</v>
      </c>
      <c r="E17" s="89">
        <v>0.81563706563706562</v>
      </c>
      <c r="F17" s="87">
        <v>646</v>
      </c>
      <c r="G17" s="89">
        <v>0.62355212355212353</v>
      </c>
      <c r="H17" s="88">
        <v>2.4661442006269594</v>
      </c>
    </row>
    <row r="18" spans="1:8" x14ac:dyDescent="0.25">
      <c r="A18" s="149"/>
      <c r="B18" s="86" t="s">
        <v>92</v>
      </c>
      <c r="C18" s="87">
        <v>1166</v>
      </c>
      <c r="D18" s="87">
        <v>991</v>
      </c>
      <c r="E18" s="89">
        <v>0.84991423670668953</v>
      </c>
      <c r="F18" s="87">
        <v>735</v>
      </c>
      <c r="G18" s="89">
        <v>0.630360205831904</v>
      </c>
      <c r="H18" s="88">
        <v>2.3997347480106104</v>
      </c>
    </row>
    <row r="19" spans="1:8" x14ac:dyDescent="0.25">
      <c r="A19" s="149"/>
      <c r="B19" s="86" t="s">
        <v>93</v>
      </c>
      <c r="C19" s="87">
        <v>1385</v>
      </c>
      <c r="D19" s="87">
        <v>1204</v>
      </c>
      <c r="E19" s="89">
        <v>0.8693140794223827</v>
      </c>
      <c r="F19" s="87">
        <v>984</v>
      </c>
      <c r="G19" s="89">
        <v>0.71046931407942238</v>
      </c>
      <c r="H19" s="88">
        <v>2.6251612903225805</v>
      </c>
    </row>
    <row r="20" spans="1:8" x14ac:dyDescent="0.25">
      <c r="A20" s="149"/>
      <c r="B20" s="86" t="s">
        <v>94</v>
      </c>
      <c r="C20" s="87">
        <v>1368</v>
      </c>
      <c r="D20" s="87">
        <v>1095</v>
      </c>
      <c r="E20" s="89">
        <v>0.80043859649122806</v>
      </c>
      <c r="F20" s="87">
        <v>853</v>
      </c>
      <c r="G20" s="89">
        <v>0.62353801169590639</v>
      </c>
      <c r="H20" s="88">
        <v>2.5298716452742127</v>
      </c>
    </row>
    <row r="21" spans="1:8" x14ac:dyDescent="0.25">
      <c r="A21" s="149"/>
      <c r="B21" s="86" t="s">
        <v>95</v>
      </c>
      <c r="C21" s="87">
        <v>1044</v>
      </c>
      <c r="D21" s="87">
        <v>879</v>
      </c>
      <c r="E21" s="89">
        <v>0.84195402298850575</v>
      </c>
      <c r="F21" s="87">
        <v>723</v>
      </c>
      <c r="G21" s="89">
        <v>0.69252873563218387</v>
      </c>
      <c r="H21" s="88">
        <v>2.6629009762900981</v>
      </c>
    </row>
    <row r="22" spans="1:8" x14ac:dyDescent="0.25">
      <c r="A22" s="150"/>
      <c r="B22" s="94" t="s">
        <v>27</v>
      </c>
      <c r="C22" s="106">
        <f>IFERROR(SUM(C17:C21), "--")</f>
        <v>5999</v>
      </c>
      <c r="D22" s="106">
        <f>IFERROR(SUM(D17:D21), "--")</f>
        <v>5014</v>
      </c>
      <c r="E22" s="108">
        <f>IFERROR(D22/C22, "--" )</f>
        <v>0.83580596766127691</v>
      </c>
      <c r="F22" s="106">
        <f>IFERROR(SUM(F17:F21), "--")</f>
        <v>3941</v>
      </c>
      <c r="G22" s="108">
        <f>IFERROR(F22/C22, "--" )</f>
        <v>0.65694282380396729</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45" t="s">
        <v>56</v>
      </c>
      <c r="B24" s="7" t="s">
        <v>91</v>
      </c>
      <c r="C24" s="4">
        <v>116</v>
      </c>
      <c r="D24" s="4">
        <v>97</v>
      </c>
      <c r="E24" s="5">
        <v>0.83620689655172409</v>
      </c>
      <c r="F24" s="4">
        <v>62</v>
      </c>
      <c r="G24" s="5">
        <v>0.53448275862068961</v>
      </c>
      <c r="H24" s="6">
        <v>2.0233333333333334</v>
      </c>
    </row>
    <row r="25" spans="1:8" x14ac:dyDescent="0.25">
      <c r="A25" s="146"/>
      <c r="B25" s="7" t="s">
        <v>92</v>
      </c>
      <c r="C25" s="4">
        <v>123</v>
      </c>
      <c r="D25" s="4">
        <v>100</v>
      </c>
      <c r="E25" s="5">
        <v>0.81300813008130079</v>
      </c>
      <c r="F25" s="4">
        <v>65</v>
      </c>
      <c r="G25" s="5">
        <v>0.52845528455284552</v>
      </c>
      <c r="H25" s="6">
        <v>1.9602941176470587</v>
      </c>
    </row>
    <row r="26" spans="1:8" x14ac:dyDescent="0.25">
      <c r="A26" s="146"/>
      <c r="B26" s="7" t="s">
        <v>93</v>
      </c>
      <c r="C26" s="4">
        <v>186</v>
      </c>
      <c r="D26" s="4">
        <v>164</v>
      </c>
      <c r="E26" s="5">
        <v>0.88172043010752688</v>
      </c>
      <c r="F26" s="4">
        <v>106</v>
      </c>
      <c r="G26" s="5">
        <v>0.56989247311827962</v>
      </c>
      <c r="H26" s="6">
        <v>2.0455357142857142</v>
      </c>
    </row>
    <row r="27" spans="1:8" x14ac:dyDescent="0.25">
      <c r="A27" s="146"/>
      <c r="B27" s="7" t="s">
        <v>94</v>
      </c>
      <c r="C27" s="4">
        <v>158</v>
      </c>
      <c r="D27" s="4">
        <v>123</v>
      </c>
      <c r="E27" s="5">
        <v>0.77848101265822789</v>
      </c>
      <c r="F27" s="4">
        <v>87</v>
      </c>
      <c r="G27" s="5">
        <v>0.55063291139240511</v>
      </c>
      <c r="H27" s="6">
        <v>2.0292134831460675</v>
      </c>
    </row>
    <row r="28" spans="1:8" x14ac:dyDescent="0.25">
      <c r="A28" s="146"/>
      <c r="B28" s="7" t="s">
        <v>95</v>
      </c>
      <c r="C28" s="4">
        <v>123</v>
      </c>
      <c r="D28" s="4">
        <v>90</v>
      </c>
      <c r="E28" s="5">
        <v>0.73170731707317072</v>
      </c>
      <c r="F28" s="4">
        <v>74</v>
      </c>
      <c r="G28" s="5">
        <v>0.60162601626016265</v>
      </c>
      <c r="H28" s="6">
        <v>2.2984375000000004</v>
      </c>
    </row>
    <row r="29" spans="1:8" x14ac:dyDescent="0.25">
      <c r="A29" s="147"/>
      <c r="B29" s="53" t="s">
        <v>27</v>
      </c>
      <c r="C29" s="17">
        <f>IFERROR(SUM(C24:C28), "--")</f>
        <v>706</v>
      </c>
      <c r="D29" s="17">
        <f>IFERROR(SUM(D24:D28), "--")</f>
        <v>574</v>
      </c>
      <c r="E29" s="101">
        <f>IFERROR(D29/C29, "--" )</f>
        <v>0.81303116147308785</v>
      </c>
      <c r="F29" s="17">
        <f>IFERROR(SUM(F24:F28), "--")</f>
        <v>394</v>
      </c>
      <c r="G29" s="101">
        <f>IFERROR(F29/C29, "--" )</f>
        <v>0.55807365439093481</v>
      </c>
      <c r="H29" s="102" t="s">
        <v>29</v>
      </c>
    </row>
    <row r="30" spans="1:8" ht="15" customHeight="1" x14ac:dyDescent="0.25">
      <c r="A30" s="142" t="s">
        <v>55</v>
      </c>
      <c r="B30" s="86" t="s">
        <v>91</v>
      </c>
      <c r="C30" s="87">
        <v>12</v>
      </c>
      <c r="D30" s="87">
        <v>11</v>
      </c>
      <c r="E30" s="89">
        <v>0.91666666666666663</v>
      </c>
      <c r="F30" s="87">
        <v>8</v>
      </c>
      <c r="G30" s="89">
        <v>0.66666666666666663</v>
      </c>
      <c r="H30" s="88">
        <v>2.2166666666666668</v>
      </c>
    </row>
    <row r="31" spans="1:8" x14ac:dyDescent="0.25">
      <c r="A31" s="143"/>
      <c r="B31" s="86" t="s">
        <v>92</v>
      </c>
      <c r="C31" s="87">
        <v>4</v>
      </c>
      <c r="D31" s="87">
        <v>3</v>
      </c>
      <c r="E31" s="89">
        <v>0.75</v>
      </c>
      <c r="F31" s="87">
        <v>3</v>
      </c>
      <c r="G31" s="89">
        <v>0.75</v>
      </c>
      <c r="H31" s="88">
        <v>3.5</v>
      </c>
    </row>
    <row r="32" spans="1:8" x14ac:dyDescent="0.25">
      <c r="A32" s="143"/>
      <c r="B32" s="86" t="s">
        <v>93</v>
      </c>
      <c r="C32" s="87">
        <v>3</v>
      </c>
      <c r="D32" s="87">
        <v>3</v>
      </c>
      <c r="E32" s="89">
        <v>1</v>
      </c>
      <c r="F32" s="87">
        <v>3</v>
      </c>
      <c r="G32" s="89">
        <v>1</v>
      </c>
      <c r="H32" s="88">
        <v>4</v>
      </c>
    </row>
    <row r="33" spans="1:8" x14ac:dyDescent="0.25">
      <c r="A33" s="143"/>
      <c r="B33" s="86" t="s">
        <v>94</v>
      </c>
      <c r="C33" s="87">
        <v>7</v>
      </c>
      <c r="D33" s="87">
        <v>5</v>
      </c>
      <c r="E33" s="89">
        <v>0.7142857142857143</v>
      </c>
      <c r="F33" s="87">
        <v>5</v>
      </c>
      <c r="G33" s="89">
        <v>0.7142857142857143</v>
      </c>
      <c r="H33" s="88">
        <v>4</v>
      </c>
    </row>
    <row r="34" spans="1:8" x14ac:dyDescent="0.25">
      <c r="A34" s="143"/>
      <c r="B34" s="86" t="s">
        <v>95</v>
      </c>
      <c r="C34" s="87">
        <v>2</v>
      </c>
      <c r="D34" s="87">
        <v>2</v>
      </c>
      <c r="E34" s="89">
        <v>1</v>
      </c>
      <c r="F34" s="87">
        <v>2</v>
      </c>
      <c r="G34" s="89">
        <v>1</v>
      </c>
      <c r="H34" s="88">
        <v>2.7</v>
      </c>
    </row>
    <row r="35" spans="1:8" x14ac:dyDescent="0.25">
      <c r="A35" s="144"/>
      <c r="B35" s="94" t="s">
        <v>27</v>
      </c>
      <c r="C35" s="106">
        <f>IFERROR(SUM(C30:C34), "--")</f>
        <v>28</v>
      </c>
      <c r="D35" s="106">
        <f>IFERROR(SUM(D30:D34), "--")</f>
        <v>24</v>
      </c>
      <c r="E35" s="108">
        <f>IFERROR(D35/C35, "--" )</f>
        <v>0.8571428571428571</v>
      </c>
      <c r="F35" s="106">
        <f>IFERROR(SUM(F30:F34), "--")</f>
        <v>21</v>
      </c>
      <c r="G35" s="108">
        <f>IFERROR(F35/C35, "--" )</f>
        <v>0.75</v>
      </c>
      <c r="H35" s="107" t="s">
        <v>29</v>
      </c>
    </row>
    <row r="36" spans="1:8" x14ac:dyDescent="0.25">
      <c r="A36" s="134" t="s">
        <v>13</v>
      </c>
      <c r="B36" s="7" t="s">
        <v>91</v>
      </c>
      <c r="C36" s="4">
        <v>54</v>
      </c>
      <c r="D36" s="4">
        <v>48</v>
      </c>
      <c r="E36" s="5">
        <v>0.88888888888888884</v>
      </c>
      <c r="F36" s="4">
        <v>45</v>
      </c>
      <c r="G36" s="5">
        <v>0.83333333333333337</v>
      </c>
      <c r="H36" s="6">
        <v>2.9153846153846157</v>
      </c>
    </row>
    <row r="37" spans="1:8" x14ac:dyDescent="0.25">
      <c r="A37" s="135"/>
      <c r="B37" s="7" t="s">
        <v>92</v>
      </c>
      <c r="C37" s="4">
        <v>72</v>
      </c>
      <c r="D37" s="4">
        <v>67</v>
      </c>
      <c r="E37" s="5">
        <v>0.93055555555555558</v>
      </c>
      <c r="F37" s="4">
        <v>54</v>
      </c>
      <c r="G37" s="5">
        <v>0.75</v>
      </c>
      <c r="H37" s="6">
        <v>2.7053571428571428</v>
      </c>
    </row>
    <row r="38" spans="1:8" x14ac:dyDescent="0.25">
      <c r="A38" s="135"/>
      <c r="B38" s="7" t="s">
        <v>93</v>
      </c>
      <c r="C38" s="24">
        <v>89</v>
      </c>
      <c r="D38" s="24">
        <v>83</v>
      </c>
      <c r="E38" s="5">
        <v>0.93258426966292129</v>
      </c>
      <c r="F38" s="24">
        <v>73</v>
      </c>
      <c r="G38" s="5">
        <v>0.8202247191011236</v>
      </c>
      <c r="H38" s="21">
        <v>2.98</v>
      </c>
    </row>
    <row r="39" spans="1:8" x14ac:dyDescent="0.25">
      <c r="A39" s="135"/>
      <c r="B39" s="7" t="s">
        <v>94</v>
      </c>
      <c r="C39" s="4">
        <v>100</v>
      </c>
      <c r="D39" s="4">
        <v>86</v>
      </c>
      <c r="E39" s="5">
        <v>0.86</v>
      </c>
      <c r="F39" s="4">
        <v>67</v>
      </c>
      <c r="G39" s="5">
        <v>0.67</v>
      </c>
      <c r="H39" s="6">
        <v>2.7222222222222223</v>
      </c>
    </row>
    <row r="40" spans="1:8" x14ac:dyDescent="0.25">
      <c r="A40" s="135"/>
      <c r="B40" s="7" t="s">
        <v>95</v>
      </c>
      <c r="C40" s="4">
        <v>77</v>
      </c>
      <c r="D40" s="4">
        <v>69</v>
      </c>
      <c r="E40" s="5">
        <v>0.89610389610389607</v>
      </c>
      <c r="F40" s="4">
        <v>68</v>
      </c>
      <c r="G40" s="5">
        <v>0.88311688311688308</v>
      </c>
      <c r="H40" s="6">
        <v>3.3142857142857149</v>
      </c>
    </row>
    <row r="41" spans="1:8" x14ac:dyDescent="0.25">
      <c r="A41" s="136"/>
      <c r="B41" s="53" t="s">
        <v>27</v>
      </c>
      <c r="C41" s="17">
        <f>IFERROR(SUM(C36:C40), "--")</f>
        <v>392</v>
      </c>
      <c r="D41" s="17">
        <f>IFERROR(SUM(D36:D40), "--")</f>
        <v>353</v>
      </c>
      <c r="E41" s="101">
        <f>IFERROR(D41/C41, "--" )</f>
        <v>0.90051020408163263</v>
      </c>
      <c r="F41" s="17">
        <f>IFERROR(SUM(F36:F40), "--")</f>
        <v>307</v>
      </c>
      <c r="G41" s="101">
        <f>IFERROR(F41/C41, "--" )</f>
        <v>0.78316326530612246</v>
      </c>
      <c r="H41" s="102" t="s">
        <v>29</v>
      </c>
    </row>
    <row r="42" spans="1:8" x14ac:dyDescent="0.25">
      <c r="A42" s="131" t="s">
        <v>14</v>
      </c>
      <c r="B42" s="86" t="s">
        <v>91</v>
      </c>
      <c r="C42" s="87">
        <v>37</v>
      </c>
      <c r="D42" s="87">
        <v>32</v>
      </c>
      <c r="E42" s="89">
        <v>0.86486486486486491</v>
      </c>
      <c r="F42" s="87">
        <v>20</v>
      </c>
      <c r="G42" s="89">
        <v>0.54054054054054057</v>
      </c>
      <c r="H42" s="88">
        <v>2.1423076923076922</v>
      </c>
    </row>
    <row r="43" spans="1:8" x14ac:dyDescent="0.25">
      <c r="A43" s="132"/>
      <c r="B43" s="86" t="s">
        <v>92</v>
      </c>
      <c r="C43" s="87">
        <v>55</v>
      </c>
      <c r="D43" s="87">
        <v>46</v>
      </c>
      <c r="E43" s="89">
        <v>0.83636363636363631</v>
      </c>
      <c r="F43" s="87">
        <v>34</v>
      </c>
      <c r="G43" s="89">
        <v>0.61818181818181817</v>
      </c>
      <c r="H43" s="88">
        <v>2.4524999999999997</v>
      </c>
    </row>
    <row r="44" spans="1:8" x14ac:dyDescent="0.25">
      <c r="A44" s="132"/>
      <c r="B44" s="86" t="s">
        <v>93</v>
      </c>
      <c r="C44" s="87">
        <v>73</v>
      </c>
      <c r="D44" s="87">
        <v>63</v>
      </c>
      <c r="E44" s="89">
        <v>0.86301369863013699</v>
      </c>
      <c r="F44" s="87">
        <v>51</v>
      </c>
      <c r="G44" s="89">
        <v>0.69863013698630139</v>
      </c>
      <c r="H44" s="88">
        <v>2.44</v>
      </c>
    </row>
    <row r="45" spans="1:8" x14ac:dyDescent="0.25">
      <c r="A45" s="132"/>
      <c r="B45" s="86" t="s">
        <v>94</v>
      </c>
      <c r="C45" s="87">
        <v>56</v>
      </c>
      <c r="D45" s="87">
        <v>43</v>
      </c>
      <c r="E45" s="89">
        <v>0.7678571428571429</v>
      </c>
      <c r="F45" s="87">
        <v>39</v>
      </c>
      <c r="G45" s="89">
        <v>0.6964285714285714</v>
      </c>
      <c r="H45" s="88">
        <v>2.8911764705882357</v>
      </c>
    </row>
    <row r="46" spans="1:8" x14ac:dyDescent="0.25">
      <c r="A46" s="132"/>
      <c r="B46" s="86" t="s">
        <v>95</v>
      </c>
      <c r="C46" s="87">
        <v>42</v>
      </c>
      <c r="D46" s="87">
        <v>34</v>
      </c>
      <c r="E46" s="89">
        <v>0.80952380952380953</v>
      </c>
      <c r="F46" s="87">
        <v>28</v>
      </c>
      <c r="G46" s="89">
        <v>0.66666666666666663</v>
      </c>
      <c r="H46" s="88">
        <v>2.7064516129032263</v>
      </c>
    </row>
    <row r="47" spans="1:8" x14ac:dyDescent="0.25">
      <c r="A47" s="133"/>
      <c r="B47" s="94" t="s">
        <v>27</v>
      </c>
      <c r="C47" s="106">
        <f>IFERROR(SUM(C42:C46), "--")</f>
        <v>263</v>
      </c>
      <c r="D47" s="106">
        <f>IFERROR(SUM(D42:D46), "--")</f>
        <v>218</v>
      </c>
      <c r="E47" s="108">
        <f>IFERROR(D47/C47, "--" )</f>
        <v>0.82889733840304181</v>
      </c>
      <c r="F47" s="106">
        <f>IFERROR(SUM(F42:F46), "--")</f>
        <v>172</v>
      </c>
      <c r="G47" s="108">
        <f>IFERROR(F47/C47, "--" )</f>
        <v>0.6539923954372624</v>
      </c>
      <c r="H47" s="107" t="s">
        <v>29</v>
      </c>
    </row>
    <row r="48" spans="1:8" x14ac:dyDescent="0.25">
      <c r="A48" s="134" t="s">
        <v>87</v>
      </c>
      <c r="B48" s="7" t="s">
        <v>91</v>
      </c>
      <c r="C48" s="4">
        <v>690</v>
      </c>
      <c r="D48" s="4">
        <v>542</v>
      </c>
      <c r="E48" s="5">
        <v>0.78550724637681157</v>
      </c>
      <c r="F48" s="4">
        <v>372</v>
      </c>
      <c r="G48" s="5">
        <v>0.53913043478260869</v>
      </c>
      <c r="H48" s="6">
        <v>2.1423469387755101</v>
      </c>
    </row>
    <row r="49" spans="1:8" x14ac:dyDescent="0.25">
      <c r="A49" s="135"/>
      <c r="B49" s="7" t="s">
        <v>92</v>
      </c>
      <c r="C49" s="4">
        <v>803</v>
      </c>
      <c r="D49" s="4">
        <v>660</v>
      </c>
      <c r="E49" s="5">
        <v>0.82191780821917804</v>
      </c>
      <c r="F49" s="4">
        <v>451</v>
      </c>
      <c r="G49" s="5">
        <v>0.56164383561643838</v>
      </c>
      <c r="H49" s="6">
        <v>2.1353876739562621</v>
      </c>
    </row>
    <row r="50" spans="1:8" x14ac:dyDescent="0.25">
      <c r="A50" s="135"/>
      <c r="B50" s="7" t="s">
        <v>93</v>
      </c>
      <c r="C50" s="4">
        <v>1016</v>
      </c>
      <c r="D50" s="4">
        <v>868</v>
      </c>
      <c r="E50" s="5">
        <v>0.85433070866141736</v>
      </c>
      <c r="F50" s="4">
        <v>671</v>
      </c>
      <c r="G50" s="5">
        <v>0.66043307086614178</v>
      </c>
      <c r="H50" s="6">
        <v>2.3838762214983715</v>
      </c>
    </row>
    <row r="51" spans="1:8" x14ac:dyDescent="0.25">
      <c r="A51" s="135"/>
      <c r="B51" s="7" t="s">
        <v>94</v>
      </c>
      <c r="C51" s="4">
        <v>1074</v>
      </c>
      <c r="D51" s="4">
        <v>854</v>
      </c>
      <c r="E51" s="5">
        <v>0.7951582867783985</v>
      </c>
      <c r="F51" s="4">
        <v>639</v>
      </c>
      <c r="G51" s="5">
        <v>0.5949720670391061</v>
      </c>
      <c r="H51" s="6">
        <v>2.365282392026578</v>
      </c>
    </row>
    <row r="52" spans="1:8" x14ac:dyDescent="0.25">
      <c r="A52" s="135"/>
      <c r="B52" s="7" t="s">
        <v>95</v>
      </c>
      <c r="C52" s="4">
        <v>793</v>
      </c>
      <c r="D52" s="4">
        <v>646</v>
      </c>
      <c r="E52" s="5">
        <v>0.8146279949558638</v>
      </c>
      <c r="F52" s="4">
        <v>518</v>
      </c>
      <c r="G52" s="5">
        <v>0.65321563682219419</v>
      </c>
      <c r="H52" s="6">
        <v>2.4914583333333336</v>
      </c>
    </row>
    <row r="53" spans="1:8" x14ac:dyDescent="0.25">
      <c r="A53" s="136"/>
      <c r="B53" s="53" t="s">
        <v>27</v>
      </c>
      <c r="C53" s="17">
        <f>IFERROR(SUM(C48:C52), "--")</f>
        <v>4376</v>
      </c>
      <c r="D53" s="17">
        <f>IFERROR(SUM(D48:D52), "--")</f>
        <v>3570</v>
      </c>
      <c r="E53" s="101">
        <f>IFERROR(D53/C53, "--" )</f>
        <v>0.81581352833638021</v>
      </c>
      <c r="F53" s="17">
        <f>IFERROR(SUM(F48:F52), "--")</f>
        <v>2651</v>
      </c>
      <c r="G53" s="101">
        <f>IFERROR(F53/C53, "--" )</f>
        <v>0.60580438756855581</v>
      </c>
      <c r="H53" s="102" t="s">
        <v>29</v>
      </c>
    </row>
    <row r="54" spans="1:8" x14ac:dyDescent="0.25">
      <c r="A54" s="131" t="s">
        <v>15</v>
      </c>
      <c r="B54" s="86" t="s">
        <v>91</v>
      </c>
      <c r="C54" s="87">
        <v>10</v>
      </c>
      <c r="D54" s="87">
        <v>4</v>
      </c>
      <c r="E54" s="89">
        <v>0.4</v>
      </c>
      <c r="F54" s="87">
        <v>1</v>
      </c>
      <c r="G54" s="89">
        <v>0.1</v>
      </c>
      <c r="H54" s="88">
        <v>1.4333333333333333</v>
      </c>
    </row>
    <row r="55" spans="1:8" x14ac:dyDescent="0.25">
      <c r="A55" s="132"/>
      <c r="B55" s="86" t="s">
        <v>92</v>
      </c>
      <c r="C55" s="87">
        <v>9</v>
      </c>
      <c r="D55" s="87">
        <v>9</v>
      </c>
      <c r="E55" s="89">
        <v>1</v>
      </c>
      <c r="F55" s="87">
        <v>6</v>
      </c>
      <c r="G55" s="89">
        <v>0.66666666666666663</v>
      </c>
      <c r="H55" s="88">
        <v>1.5285714285714285</v>
      </c>
    </row>
    <row r="56" spans="1:8" x14ac:dyDescent="0.25">
      <c r="A56" s="132"/>
      <c r="B56" s="86" t="s">
        <v>93</v>
      </c>
      <c r="C56" s="87">
        <v>14</v>
      </c>
      <c r="D56" s="87">
        <v>9</v>
      </c>
      <c r="E56" s="89">
        <v>0.6428571428571429</v>
      </c>
      <c r="F56" s="87">
        <v>8</v>
      </c>
      <c r="G56" s="89">
        <v>0.5714285714285714</v>
      </c>
      <c r="H56" s="88">
        <v>3.2600000000000002</v>
      </c>
    </row>
    <row r="57" spans="1:8" x14ac:dyDescent="0.25">
      <c r="A57" s="132"/>
      <c r="B57" s="86" t="s">
        <v>94</v>
      </c>
      <c r="C57" s="87">
        <v>7</v>
      </c>
      <c r="D57" s="87">
        <v>7</v>
      </c>
      <c r="E57" s="89">
        <v>1</v>
      </c>
      <c r="F57" s="87">
        <v>4</v>
      </c>
      <c r="G57" s="89">
        <v>0.5714285714285714</v>
      </c>
      <c r="H57" s="88">
        <v>1.2166666666666668</v>
      </c>
    </row>
    <row r="58" spans="1:8" x14ac:dyDescent="0.25">
      <c r="A58" s="132"/>
      <c r="B58" s="86" t="s">
        <v>95</v>
      </c>
      <c r="C58" s="87">
        <v>3</v>
      </c>
      <c r="D58" s="87">
        <v>2</v>
      </c>
      <c r="E58" s="89">
        <v>0.66666666666666663</v>
      </c>
      <c r="F58" s="87">
        <v>2</v>
      </c>
      <c r="G58" s="89">
        <v>0.66666666666666663</v>
      </c>
      <c r="H58" s="88">
        <v>3.5</v>
      </c>
    </row>
    <row r="59" spans="1:8" x14ac:dyDescent="0.25">
      <c r="A59" s="133"/>
      <c r="B59" s="94" t="s">
        <v>27</v>
      </c>
      <c r="C59" s="106">
        <f>IFERROR(SUM(C54:C58), "--")</f>
        <v>43</v>
      </c>
      <c r="D59" s="106">
        <f>IFERROR(SUM(D54:D58), "--")</f>
        <v>31</v>
      </c>
      <c r="E59" s="108">
        <f>IFERROR(D59/C59, "--" )</f>
        <v>0.72093023255813948</v>
      </c>
      <c r="F59" s="106">
        <f>IFERROR(SUM(F54:F58), "--")</f>
        <v>21</v>
      </c>
      <c r="G59" s="108">
        <f>IFERROR(F59/C59, "--" )</f>
        <v>0.48837209302325579</v>
      </c>
      <c r="H59" s="107" t="s">
        <v>29</v>
      </c>
    </row>
    <row r="60" spans="1:8" x14ac:dyDescent="0.25">
      <c r="A60" s="145" t="s">
        <v>53</v>
      </c>
      <c r="B60" s="7" t="s">
        <v>91</v>
      </c>
      <c r="C60" s="4">
        <v>931</v>
      </c>
      <c r="D60" s="4">
        <v>810</v>
      </c>
      <c r="E60" s="5">
        <v>0.87003222341568209</v>
      </c>
      <c r="F60" s="4">
        <v>688</v>
      </c>
      <c r="G60" s="5">
        <v>0.73899033297529537</v>
      </c>
      <c r="H60" s="6">
        <v>2.8354359925788497</v>
      </c>
    </row>
    <row r="61" spans="1:8" x14ac:dyDescent="0.25">
      <c r="A61" s="146"/>
      <c r="B61" s="7" t="s">
        <v>92</v>
      </c>
      <c r="C61" s="4">
        <v>1085</v>
      </c>
      <c r="D61" s="4">
        <v>942</v>
      </c>
      <c r="E61" s="5">
        <v>0.86820276497695847</v>
      </c>
      <c r="F61" s="4">
        <v>780</v>
      </c>
      <c r="G61" s="5">
        <v>0.71889400921658986</v>
      </c>
      <c r="H61" s="6">
        <v>2.7516417910447757</v>
      </c>
    </row>
    <row r="62" spans="1:8" x14ac:dyDescent="0.25">
      <c r="A62" s="146"/>
      <c r="B62" s="7" t="s">
        <v>93</v>
      </c>
      <c r="C62" s="4">
        <v>1194</v>
      </c>
      <c r="D62" s="4">
        <v>1051</v>
      </c>
      <c r="E62" s="5">
        <v>0.88023450586264662</v>
      </c>
      <c r="F62" s="4">
        <v>926</v>
      </c>
      <c r="G62" s="5">
        <v>0.7755443886097152</v>
      </c>
      <c r="H62" s="6">
        <v>2.8924717691342536</v>
      </c>
    </row>
    <row r="63" spans="1:8" x14ac:dyDescent="0.25">
      <c r="A63" s="146"/>
      <c r="B63" s="7" t="s">
        <v>94</v>
      </c>
      <c r="C63" s="4">
        <v>1062</v>
      </c>
      <c r="D63" s="4">
        <v>906</v>
      </c>
      <c r="E63" s="5">
        <v>0.85310734463276838</v>
      </c>
      <c r="F63" s="4">
        <v>756</v>
      </c>
      <c r="G63" s="5">
        <v>0.71186440677966101</v>
      </c>
      <c r="H63" s="6">
        <v>2.8078697421981</v>
      </c>
    </row>
    <row r="64" spans="1:8" x14ac:dyDescent="0.25">
      <c r="A64" s="146"/>
      <c r="B64" s="7" t="s">
        <v>95</v>
      </c>
      <c r="C64" s="4">
        <v>910</v>
      </c>
      <c r="D64" s="4">
        <v>774</v>
      </c>
      <c r="E64" s="5">
        <v>0.85054945054945053</v>
      </c>
      <c r="F64" s="4">
        <v>669</v>
      </c>
      <c r="G64" s="5">
        <v>0.73516483516483522</v>
      </c>
      <c r="H64" s="6">
        <v>2.8920661157024794</v>
      </c>
    </row>
    <row r="65" spans="1:8" x14ac:dyDescent="0.25">
      <c r="A65" s="147"/>
      <c r="B65" s="53" t="s">
        <v>27</v>
      </c>
      <c r="C65" s="17">
        <f>IFERROR(SUM(C60:C64), "--")</f>
        <v>5182</v>
      </c>
      <c r="D65" s="17">
        <f>IFERROR(SUM(D60:D64), "--")</f>
        <v>4483</v>
      </c>
      <c r="E65" s="101">
        <f>IFERROR(D65/C65, "--" )</f>
        <v>0.86510999614048634</v>
      </c>
      <c r="F65" s="17">
        <f>IFERROR(SUM(F60:F64), "--")</f>
        <v>3819</v>
      </c>
      <c r="G65" s="101">
        <f>IFERROR(F65/C65, "--" )</f>
        <v>0.73697414125820149</v>
      </c>
      <c r="H65" s="102" t="s">
        <v>29</v>
      </c>
    </row>
    <row r="66" spans="1:8" ht="15" customHeight="1" x14ac:dyDescent="0.25">
      <c r="A66" s="142" t="s">
        <v>57</v>
      </c>
      <c r="B66" s="86" t="s">
        <v>91</v>
      </c>
      <c r="C66" s="87">
        <v>161</v>
      </c>
      <c r="D66" s="87">
        <v>123</v>
      </c>
      <c r="E66" s="89">
        <v>0.7639751552795031</v>
      </c>
      <c r="F66" s="87">
        <v>95</v>
      </c>
      <c r="G66" s="89">
        <v>0.59006211180124224</v>
      </c>
      <c r="H66" s="88">
        <v>2.4781609195402297</v>
      </c>
    </row>
    <row r="67" spans="1:8" x14ac:dyDescent="0.25">
      <c r="A67" s="143"/>
      <c r="B67" s="86" t="s">
        <v>92</v>
      </c>
      <c r="C67" s="87">
        <v>182</v>
      </c>
      <c r="D67" s="87">
        <v>156</v>
      </c>
      <c r="E67" s="89">
        <v>0.8571428571428571</v>
      </c>
      <c r="F67" s="87">
        <v>119</v>
      </c>
      <c r="G67" s="89">
        <v>0.65384615384615385</v>
      </c>
      <c r="H67" s="88">
        <v>2.5739999999999998</v>
      </c>
    </row>
    <row r="68" spans="1:8" x14ac:dyDescent="0.25">
      <c r="A68" s="143"/>
      <c r="B68" s="86" t="s">
        <v>93</v>
      </c>
      <c r="C68" s="87">
        <v>172</v>
      </c>
      <c r="D68" s="87">
        <v>158</v>
      </c>
      <c r="E68" s="89">
        <v>0.91860465116279066</v>
      </c>
      <c r="F68" s="87">
        <v>130</v>
      </c>
      <c r="G68" s="89">
        <v>0.7558139534883721</v>
      </c>
      <c r="H68" s="88">
        <v>2.8349593495934959</v>
      </c>
    </row>
    <row r="69" spans="1:8" x14ac:dyDescent="0.25">
      <c r="A69" s="143"/>
      <c r="B69" s="86" t="s">
        <v>94</v>
      </c>
      <c r="C69" s="87">
        <v>178</v>
      </c>
      <c r="D69" s="87">
        <v>144</v>
      </c>
      <c r="E69" s="89">
        <v>0.8089887640449438</v>
      </c>
      <c r="F69" s="87">
        <v>115</v>
      </c>
      <c r="G69" s="89">
        <v>0.6460674157303371</v>
      </c>
      <c r="H69" s="88">
        <v>2.6018018018018019</v>
      </c>
    </row>
    <row r="70" spans="1:8" x14ac:dyDescent="0.25">
      <c r="A70" s="143"/>
      <c r="B70" s="86" t="s">
        <v>95</v>
      </c>
      <c r="C70" s="87">
        <v>182</v>
      </c>
      <c r="D70" s="87">
        <v>165</v>
      </c>
      <c r="E70" s="89">
        <v>0.90659340659340659</v>
      </c>
      <c r="F70" s="87">
        <v>141</v>
      </c>
      <c r="G70" s="89">
        <v>0.77472527472527475</v>
      </c>
      <c r="H70" s="88">
        <v>2.8575000000000004</v>
      </c>
    </row>
    <row r="71" spans="1:8" x14ac:dyDescent="0.25">
      <c r="A71" s="144"/>
      <c r="B71" s="94" t="s">
        <v>27</v>
      </c>
      <c r="C71" s="106">
        <f>IFERROR(SUM(C66:C70), "--")</f>
        <v>875</v>
      </c>
      <c r="D71" s="106">
        <f>IFERROR(SUM(D66:D70), "--")</f>
        <v>746</v>
      </c>
      <c r="E71" s="108">
        <f>IFERROR(D71/C71, "--" )</f>
        <v>0.85257142857142854</v>
      </c>
      <c r="F71" s="106">
        <f>IFERROR(SUM(F66:F70), "--")</f>
        <v>600</v>
      </c>
      <c r="G71" s="108">
        <f>IFERROR(F71/C71, "--" )</f>
        <v>0.68571428571428572</v>
      </c>
      <c r="H71" s="107" t="s">
        <v>29</v>
      </c>
    </row>
    <row r="72" spans="1:8" ht="15" customHeight="1" x14ac:dyDescent="0.25">
      <c r="A72" s="154" t="s">
        <v>54</v>
      </c>
      <c r="B72" s="7" t="s">
        <v>91</v>
      </c>
      <c r="C72" s="4">
        <v>30</v>
      </c>
      <c r="D72" s="4">
        <v>28</v>
      </c>
      <c r="E72" s="5">
        <v>0.93333333333333335</v>
      </c>
      <c r="F72" s="4">
        <v>26</v>
      </c>
      <c r="G72" s="5">
        <v>0.8666666666666667</v>
      </c>
      <c r="H72" s="6">
        <v>3.0333333333333328</v>
      </c>
    </row>
    <row r="73" spans="1:8" x14ac:dyDescent="0.25">
      <c r="A73" s="154"/>
      <c r="B73" s="7" t="s">
        <v>92</v>
      </c>
      <c r="C73" s="4">
        <v>16</v>
      </c>
      <c r="D73" s="4">
        <v>13</v>
      </c>
      <c r="E73" s="5">
        <v>0.8125</v>
      </c>
      <c r="F73" s="4">
        <v>8</v>
      </c>
      <c r="G73" s="5">
        <v>0.5</v>
      </c>
      <c r="H73" s="6">
        <v>1.875</v>
      </c>
    </row>
    <row r="74" spans="1:8" x14ac:dyDescent="0.25">
      <c r="A74" s="154"/>
      <c r="B74" s="7" t="s">
        <v>93</v>
      </c>
      <c r="C74" s="4">
        <v>18</v>
      </c>
      <c r="D74" s="4">
        <v>17</v>
      </c>
      <c r="E74" s="5">
        <v>0.94444444444444442</v>
      </c>
      <c r="F74" s="4">
        <v>15</v>
      </c>
      <c r="G74" s="5">
        <v>0.83333333333333337</v>
      </c>
      <c r="H74" s="6">
        <v>2.9499999999999997</v>
      </c>
    </row>
    <row r="75" spans="1:8" x14ac:dyDescent="0.25">
      <c r="A75" s="154"/>
      <c r="B75" s="7" t="s">
        <v>94</v>
      </c>
      <c r="C75" s="4">
        <v>25</v>
      </c>
      <c r="D75" s="4">
        <v>22</v>
      </c>
      <c r="E75" s="5">
        <v>0.88</v>
      </c>
      <c r="F75" s="4">
        <v>17</v>
      </c>
      <c r="G75" s="5">
        <v>0.68</v>
      </c>
      <c r="H75" s="6">
        <v>2.6999999999999997</v>
      </c>
    </row>
    <row r="76" spans="1:8" x14ac:dyDescent="0.25">
      <c r="A76" s="154"/>
      <c r="B76" s="7" t="s">
        <v>95</v>
      </c>
      <c r="C76" s="4">
        <v>18</v>
      </c>
      <c r="D76" s="4">
        <v>13</v>
      </c>
      <c r="E76" s="5">
        <v>0.72222222222222221</v>
      </c>
      <c r="F76" s="4">
        <v>7</v>
      </c>
      <c r="G76" s="5">
        <v>0.3888888888888889</v>
      </c>
      <c r="H76" s="6">
        <v>1.9399999999999997</v>
      </c>
    </row>
    <row r="77" spans="1:8" x14ac:dyDescent="0.25">
      <c r="A77" s="154"/>
      <c r="B77" s="53" t="s">
        <v>27</v>
      </c>
      <c r="C77" s="17">
        <f>IFERROR(SUM(C72:C76), "--")</f>
        <v>107</v>
      </c>
      <c r="D77" s="17">
        <f>IFERROR(SUM(D72:D76), "--")</f>
        <v>93</v>
      </c>
      <c r="E77" s="101">
        <f>IFERROR(D77/C77, "--" )</f>
        <v>0.86915887850467288</v>
      </c>
      <c r="F77" s="17">
        <f>IFERROR(SUM(F72:F76), "--")</f>
        <v>73</v>
      </c>
      <c r="G77" s="101">
        <f>IFERROR(F77/C77, "--" )</f>
        <v>0.68224299065420557</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61"/>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5"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8" t="s">
        <v>98</v>
      </c>
      <c r="B4" s="7" t="s">
        <v>91</v>
      </c>
      <c r="C4" s="4">
        <v>2041</v>
      </c>
      <c r="D4" s="4">
        <v>1695</v>
      </c>
      <c r="E4" s="15">
        <v>0.83047525722684956</v>
      </c>
      <c r="F4" s="4">
        <v>1317</v>
      </c>
      <c r="G4" s="15">
        <v>0.64527192552670265</v>
      </c>
      <c r="H4" s="14" t="s">
        <v>29</v>
      </c>
      <c r="I4" s="19"/>
      <c r="J4" s="19"/>
      <c r="K4" s="13"/>
      <c r="L4" s="13"/>
    </row>
    <row r="5" spans="1:12" x14ac:dyDescent="0.25">
      <c r="A5" s="159"/>
      <c r="B5" s="7" t="s">
        <v>92</v>
      </c>
      <c r="C5" s="4">
        <v>2349</v>
      </c>
      <c r="D5" s="4">
        <v>1996</v>
      </c>
      <c r="E5" s="5">
        <v>0.8497232865048957</v>
      </c>
      <c r="F5" s="4">
        <v>1520</v>
      </c>
      <c r="G5" s="5">
        <v>0.64708386547467012</v>
      </c>
      <c r="H5" s="6" t="s">
        <v>29</v>
      </c>
      <c r="I5" s="19"/>
      <c r="J5" s="19"/>
      <c r="K5" s="13"/>
      <c r="L5" s="13"/>
    </row>
    <row r="6" spans="1:12" x14ac:dyDescent="0.25">
      <c r="A6" s="159"/>
      <c r="B6" s="7" t="s">
        <v>93</v>
      </c>
      <c r="C6" s="4">
        <v>2765</v>
      </c>
      <c r="D6" s="4">
        <v>2416</v>
      </c>
      <c r="E6" s="5">
        <v>0.87377938517179021</v>
      </c>
      <c r="F6" s="4">
        <v>1983</v>
      </c>
      <c r="G6" s="5">
        <v>0.71717902350813745</v>
      </c>
      <c r="H6" s="6" t="s">
        <v>29</v>
      </c>
      <c r="I6" s="19"/>
      <c r="J6" s="19"/>
      <c r="K6" s="13"/>
      <c r="L6" s="13"/>
    </row>
    <row r="7" spans="1:12" x14ac:dyDescent="0.25">
      <c r="A7" s="159"/>
      <c r="B7" s="7" t="s">
        <v>94</v>
      </c>
      <c r="C7" s="4">
        <v>2667</v>
      </c>
      <c r="D7" s="4">
        <v>2190</v>
      </c>
      <c r="E7" s="5">
        <v>0.82114735658042748</v>
      </c>
      <c r="F7" s="4">
        <v>1729</v>
      </c>
      <c r="G7" s="5">
        <v>0.64829396325459321</v>
      </c>
      <c r="H7" s="6" t="s">
        <v>29</v>
      </c>
      <c r="I7" s="19"/>
      <c r="J7" s="19"/>
      <c r="K7" s="13"/>
      <c r="L7" s="13"/>
    </row>
    <row r="8" spans="1:12" x14ac:dyDescent="0.25">
      <c r="A8" s="159"/>
      <c r="B8" s="7" t="s">
        <v>95</v>
      </c>
      <c r="C8" s="4">
        <v>2150</v>
      </c>
      <c r="D8" s="4">
        <v>1795</v>
      </c>
      <c r="E8" s="5">
        <v>0.83488372093023255</v>
      </c>
      <c r="F8" s="4">
        <v>1509</v>
      </c>
      <c r="G8" s="5">
        <v>0.70186046511627909</v>
      </c>
      <c r="H8" s="6" t="s">
        <v>29</v>
      </c>
      <c r="I8" s="19"/>
      <c r="J8" s="19"/>
      <c r="K8" s="13"/>
      <c r="L8" s="13"/>
    </row>
    <row r="9" spans="1:12" x14ac:dyDescent="0.25">
      <c r="A9" s="160"/>
      <c r="B9" s="53" t="s">
        <v>27</v>
      </c>
      <c r="C9" s="17">
        <f>IFERROR(SUM(C4:C8), "--")</f>
        <v>11972</v>
      </c>
      <c r="D9" s="17">
        <f>IFERROR(SUM(D4:D8), "--")</f>
        <v>10092</v>
      </c>
      <c r="E9" s="101">
        <f>IFERROR(D9/C9, "--" )</f>
        <v>0.84296692281991314</v>
      </c>
      <c r="F9" s="17">
        <f>IFERROR(SUM(F4:F8), "--")</f>
        <v>8058</v>
      </c>
      <c r="G9" s="101">
        <f>IFERROR(F9/C9, "--" )</f>
        <v>0.673070497828266</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62" t="s">
        <v>104</v>
      </c>
      <c r="B12" s="7" t="s">
        <v>91</v>
      </c>
      <c r="C12" s="113" t="s">
        <v>29</v>
      </c>
      <c r="D12" s="113" t="s">
        <v>29</v>
      </c>
      <c r="E12" s="114" t="s">
        <v>29</v>
      </c>
      <c r="F12" s="113" t="s">
        <v>29</v>
      </c>
      <c r="G12" s="114" t="s">
        <v>29</v>
      </c>
      <c r="H12" s="112" t="s">
        <v>29</v>
      </c>
    </row>
    <row r="13" spans="1:12" x14ac:dyDescent="0.25">
      <c r="A13" s="163"/>
      <c r="B13" s="7" t="s">
        <v>92</v>
      </c>
      <c r="C13" s="113" t="s">
        <v>29</v>
      </c>
      <c r="D13" s="113" t="s">
        <v>29</v>
      </c>
      <c r="E13" s="114" t="s">
        <v>29</v>
      </c>
      <c r="F13" s="113" t="s">
        <v>29</v>
      </c>
      <c r="G13" s="114" t="s">
        <v>29</v>
      </c>
      <c r="H13" s="112" t="s">
        <v>29</v>
      </c>
      <c r="I13" s="57"/>
    </row>
    <row r="14" spans="1:12" x14ac:dyDescent="0.25">
      <c r="A14" s="163"/>
      <c r="B14" s="7" t="s">
        <v>93</v>
      </c>
      <c r="C14" s="4">
        <v>191</v>
      </c>
      <c r="D14" s="4">
        <v>163</v>
      </c>
      <c r="E14" s="5">
        <v>0.8534031413612565</v>
      </c>
      <c r="F14" s="4">
        <v>118</v>
      </c>
      <c r="G14" s="5">
        <v>0.61780104712041883</v>
      </c>
      <c r="H14" s="6" t="s">
        <v>29</v>
      </c>
      <c r="I14" s="57"/>
    </row>
    <row r="15" spans="1:12" x14ac:dyDescent="0.25">
      <c r="A15" s="163"/>
      <c r="B15" s="7" t="s">
        <v>94</v>
      </c>
      <c r="C15" s="4">
        <v>141</v>
      </c>
      <c r="D15" s="4">
        <v>94</v>
      </c>
      <c r="E15" s="5">
        <v>0.66666666666666663</v>
      </c>
      <c r="F15" s="4">
        <v>68</v>
      </c>
      <c r="G15" s="5">
        <v>0.48226950354609927</v>
      </c>
      <c r="H15" s="6" t="s">
        <v>29</v>
      </c>
      <c r="I15" s="57"/>
    </row>
    <row r="16" spans="1:12" x14ac:dyDescent="0.25">
      <c r="A16" s="163"/>
      <c r="B16" s="7" t="s">
        <v>95</v>
      </c>
      <c r="C16" s="4">
        <v>70</v>
      </c>
      <c r="D16" s="4">
        <v>52</v>
      </c>
      <c r="E16" s="5">
        <v>0.74285714285714288</v>
      </c>
      <c r="F16" s="4">
        <v>40</v>
      </c>
      <c r="G16" s="5">
        <v>0.5714285714285714</v>
      </c>
      <c r="H16" s="6" t="s">
        <v>29</v>
      </c>
      <c r="I16" s="57"/>
    </row>
    <row r="17" spans="1:9" x14ac:dyDescent="0.25">
      <c r="A17" s="164"/>
      <c r="B17" s="53" t="s">
        <v>27</v>
      </c>
      <c r="C17" s="17">
        <f>IFERROR(SUM(C12:C16), "--")</f>
        <v>402</v>
      </c>
      <c r="D17" s="17">
        <f>IFERROR(SUM(D12:D16), "--")</f>
        <v>309</v>
      </c>
      <c r="E17" s="101">
        <f>IFERROR(D17/C17, "--" )</f>
        <v>0.76865671641791045</v>
      </c>
      <c r="F17" s="17">
        <f>IFERROR(SUM(F12:F16), "--")</f>
        <v>226</v>
      </c>
      <c r="G17" s="101">
        <f>IFERROR(F17/C17, "--" )</f>
        <v>0.56218905472636815</v>
      </c>
      <c r="H17" s="102" t="s">
        <v>29</v>
      </c>
      <c r="I17" s="57"/>
    </row>
    <row r="18" spans="1:9" ht="15" customHeight="1" x14ac:dyDescent="0.25">
      <c r="A18" s="155" t="s">
        <v>105</v>
      </c>
      <c r="B18" s="86" t="s">
        <v>91</v>
      </c>
      <c r="C18" s="115" t="s">
        <v>29</v>
      </c>
      <c r="D18" s="115" t="s">
        <v>29</v>
      </c>
      <c r="E18" s="116" t="s">
        <v>29</v>
      </c>
      <c r="F18" s="115" t="s">
        <v>29</v>
      </c>
      <c r="G18" s="116" t="s">
        <v>29</v>
      </c>
      <c r="H18" s="117" t="s">
        <v>29</v>
      </c>
    </row>
    <row r="19" spans="1:9" x14ac:dyDescent="0.25">
      <c r="A19" s="156"/>
      <c r="B19" s="86" t="s">
        <v>92</v>
      </c>
      <c r="C19" s="115" t="s">
        <v>29</v>
      </c>
      <c r="D19" s="115" t="s">
        <v>29</v>
      </c>
      <c r="E19" s="116" t="s">
        <v>29</v>
      </c>
      <c r="F19" s="115" t="s">
        <v>29</v>
      </c>
      <c r="G19" s="116" t="s">
        <v>29</v>
      </c>
      <c r="H19" s="117" t="s">
        <v>29</v>
      </c>
      <c r="I19" s="57"/>
    </row>
    <row r="20" spans="1:9" x14ac:dyDescent="0.25">
      <c r="A20" s="156"/>
      <c r="B20" s="86" t="s">
        <v>93</v>
      </c>
      <c r="C20" s="87">
        <v>292</v>
      </c>
      <c r="D20" s="87">
        <v>269</v>
      </c>
      <c r="E20" s="89">
        <v>0.92123287671232879</v>
      </c>
      <c r="F20" s="87">
        <v>227</v>
      </c>
      <c r="G20" s="89">
        <v>0.7773972602739726</v>
      </c>
      <c r="H20" s="88" t="s">
        <v>29</v>
      </c>
      <c r="I20" s="57"/>
    </row>
    <row r="21" spans="1:9" x14ac:dyDescent="0.25">
      <c r="A21" s="156"/>
      <c r="B21" s="86" t="s">
        <v>94</v>
      </c>
      <c r="C21" s="87">
        <v>335</v>
      </c>
      <c r="D21" s="87">
        <v>280</v>
      </c>
      <c r="E21" s="89">
        <v>0.83582089552238803</v>
      </c>
      <c r="F21" s="87">
        <v>219</v>
      </c>
      <c r="G21" s="89">
        <v>0.65373134328358207</v>
      </c>
      <c r="H21" s="88" t="s">
        <v>29</v>
      </c>
      <c r="I21" s="57"/>
    </row>
    <row r="22" spans="1:9" x14ac:dyDescent="0.25">
      <c r="A22" s="156"/>
      <c r="B22" s="86" t="s">
        <v>95</v>
      </c>
      <c r="C22" s="87">
        <v>305</v>
      </c>
      <c r="D22" s="87">
        <v>265</v>
      </c>
      <c r="E22" s="89">
        <v>0.86885245901639341</v>
      </c>
      <c r="F22" s="87">
        <v>230</v>
      </c>
      <c r="G22" s="89">
        <v>0.75409836065573765</v>
      </c>
      <c r="H22" s="88" t="s">
        <v>29</v>
      </c>
      <c r="I22" s="57"/>
    </row>
    <row r="23" spans="1:9" x14ac:dyDescent="0.25">
      <c r="A23" s="157"/>
      <c r="B23" s="94" t="s">
        <v>27</v>
      </c>
      <c r="C23" s="106">
        <f>IFERROR(SUM(C18:C22), "--")</f>
        <v>932</v>
      </c>
      <c r="D23" s="106">
        <f>IFERROR(SUM(D18:D22), "--")</f>
        <v>814</v>
      </c>
      <c r="E23" s="108">
        <f>IFERROR(D23/C23, "--" )</f>
        <v>0.87339055793991416</v>
      </c>
      <c r="F23" s="106">
        <f>IFERROR(SUM(F18:F22), "--")</f>
        <v>676</v>
      </c>
      <c r="G23" s="108">
        <f>IFERROR(F23/C23, "--" )</f>
        <v>0.72532188841201717</v>
      </c>
      <c r="H23" s="107" t="s">
        <v>29</v>
      </c>
      <c r="I23" s="57"/>
    </row>
    <row r="24" spans="1:9" ht="15" customHeight="1" x14ac:dyDescent="0.25">
      <c r="A24" s="162" t="s">
        <v>106</v>
      </c>
      <c r="B24" s="7" t="s">
        <v>91</v>
      </c>
      <c r="C24" s="113" t="s">
        <v>29</v>
      </c>
      <c r="D24" s="113" t="s">
        <v>29</v>
      </c>
      <c r="E24" s="114" t="s">
        <v>29</v>
      </c>
      <c r="F24" s="113" t="s">
        <v>29</v>
      </c>
      <c r="G24" s="114" t="s">
        <v>29</v>
      </c>
      <c r="H24" s="112" t="s">
        <v>29</v>
      </c>
    </row>
    <row r="25" spans="1:9" x14ac:dyDescent="0.25">
      <c r="A25" s="163"/>
      <c r="B25" s="7" t="s">
        <v>92</v>
      </c>
      <c r="C25" s="113" t="s">
        <v>29</v>
      </c>
      <c r="D25" s="113" t="s">
        <v>29</v>
      </c>
      <c r="E25" s="114" t="s">
        <v>29</v>
      </c>
      <c r="F25" s="113" t="s">
        <v>29</v>
      </c>
      <c r="G25" s="114" t="s">
        <v>29</v>
      </c>
      <c r="H25" s="112" t="s">
        <v>29</v>
      </c>
      <c r="I25" s="57"/>
    </row>
    <row r="26" spans="1:9" x14ac:dyDescent="0.25">
      <c r="A26" s="163"/>
      <c r="B26" s="7" t="s">
        <v>93</v>
      </c>
      <c r="C26" s="4">
        <v>13</v>
      </c>
      <c r="D26" s="4">
        <v>13</v>
      </c>
      <c r="E26" s="5">
        <v>1</v>
      </c>
      <c r="F26" s="4">
        <v>9</v>
      </c>
      <c r="G26" s="5">
        <v>0.69230769230769229</v>
      </c>
      <c r="H26" s="6" t="s">
        <v>29</v>
      </c>
      <c r="I26" s="57"/>
    </row>
    <row r="27" spans="1:9" x14ac:dyDescent="0.25">
      <c r="A27" s="163"/>
      <c r="B27" s="7" t="s">
        <v>94</v>
      </c>
      <c r="C27" s="4" t="s">
        <v>29</v>
      </c>
      <c r="D27" s="4" t="s">
        <v>29</v>
      </c>
      <c r="E27" s="5" t="s">
        <v>29</v>
      </c>
      <c r="F27" s="4" t="s">
        <v>29</v>
      </c>
      <c r="G27" s="5" t="s">
        <v>29</v>
      </c>
      <c r="H27" s="6" t="s">
        <v>29</v>
      </c>
      <c r="I27" s="57"/>
    </row>
    <row r="28" spans="1:9" x14ac:dyDescent="0.25">
      <c r="A28" s="163"/>
      <c r="B28" s="7" t="s">
        <v>95</v>
      </c>
      <c r="C28" s="4" t="s">
        <v>29</v>
      </c>
      <c r="D28" s="4" t="s">
        <v>29</v>
      </c>
      <c r="E28" s="5" t="s">
        <v>29</v>
      </c>
      <c r="F28" s="4" t="s">
        <v>29</v>
      </c>
      <c r="G28" s="5" t="s">
        <v>29</v>
      </c>
      <c r="H28" s="6" t="s">
        <v>29</v>
      </c>
      <c r="I28" s="57"/>
    </row>
    <row r="29" spans="1:9" x14ac:dyDescent="0.25">
      <c r="A29" s="164"/>
      <c r="B29" s="53" t="s">
        <v>27</v>
      </c>
      <c r="C29" s="17">
        <f>IFERROR(SUM(C24:C28), "--")</f>
        <v>13</v>
      </c>
      <c r="D29" s="17">
        <f>IFERROR(SUM(D24:D28), "--")</f>
        <v>13</v>
      </c>
      <c r="E29" s="101">
        <f>IFERROR(D29/C29, "--" )</f>
        <v>1</v>
      </c>
      <c r="F29" s="17">
        <f>IFERROR(SUM(F24:F28), "--")</f>
        <v>9</v>
      </c>
      <c r="G29" s="101">
        <f>IFERROR(F29/C29, "--" )</f>
        <v>0.69230769230769229</v>
      </c>
      <c r="H29" s="102" t="s">
        <v>29</v>
      </c>
      <c r="I29" s="57"/>
    </row>
    <row r="30" spans="1:9" ht="15" customHeight="1" x14ac:dyDescent="0.25">
      <c r="A30" s="155" t="s">
        <v>107</v>
      </c>
      <c r="B30" s="86" t="s">
        <v>91</v>
      </c>
      <c r="C30" s="115" t="s">
        <v>29</v>
      </c>
      <c r="D30" s="115" t="s">
        <v>29</v>
      </c>
      <c r="E30" s="116" t="s">
        <v>29</v>
      </c>
      <c r="F30" s="115" t="s">
        <v>29</v>
      </c>
      <c r="G30" s="116" t="s">
        <v>29</v>
      </c>
      <c r="H30" s="117" t="s">
        <v>29</v>
      </c>
    </row>
    <row r="31" spans="1:9" x14ac:dyDescent="0.25">
      <c r="A31" s="156"/>
      <c r="B31" s="86" t="s">
        <v>92</v>
      </c>
      <c r="C31" s="115" t="s">
        <v>29</v>
      </c>
      <c r="D31" s="115" t="s">
        <v>29</v>
      </c>
      <c r="E31" s="116" t="s">
        <v>29</v>
      </c>
      <c r="F31" s="115" t="s">
        <v>29</v>
      </c>
      <c r="G31" s="116" t="s">
        <v>29</v>
      </c>
      <c r="H31" s="117" t="s">
        <v>29</v>
      </c>
      <c r="I31" s="57"/>
    </row>
    <row r="32" spans="1:9" x14ac:dyDescent="0.25">
      <c r="A32" s="156"/>
      <c r="B32" s="86" t="s">
        <v>93</v>
      </c>
      <c r="C32" s="87">
        <v>62</v>
      </c>
      <c r="D32" s="87">
        <v>54</v>
      </c>
      <c r="E32" s="89">
        <v>0.87096774193548387</v>
      </c>
      <c r="F32" s="87">
        <v>42</v>
      </c>
      <c r="G32" s="89">
        <v>0.67741935483870963</v>
      </c>
      <c r="H32" s="88" t="s">
        <v>29</v>
      </c>
      <c r="I32" s="57"/>
    </row>
    <row r="33" spans="1:9" x14ac:dyDescent="0.25">
      <c r="A33" s="156"/>
      <c r="B33" s="86" t="s">
        <v>94</v>
      </c>
      <c r="C33" s="87">
        <v>64</v>
      </c>
      <c r="D33" s="87">
        <v>57</v>
      </c>
      <c r="E33" s="89">
        <v>0.890625</v>
      </c>
      <c r="F33" s="87">
        <v>38</v>
      </c>
      <c r="G33" s="89">
        <v>0.59375</v>
      </c>
      <c r="H33" s="88" t="s">
        <v>29</v>
      </c>
      <c r="I33" s="57"/>
    </row>
    <row r="34" spans="1:9" x14ac:dyDescent="0.25">
      <c r="A34" s="156"/>
      <c r="B34" s="86" t="s">
        <v>95</v>
      </c>
      <c r="C34" s="87">
        <v>33</v>
      </c>
      <c r="D34" s="87">
        <v>24</v>
      </c>
      <c r="E34" s="89">
        <v>0.72727272727272729</v>
      </c>
      <c r="F34" s="87">
        <v>20</v>
      </c>
      <c r="G34" s="89">
        <v>0.60606060606060608</v>
      </c>
      <c r="H34" s="88" t="s">
        <v>29</v>
      </c>
      <c r="I34" s="57"/>
    </row>
    <row r="35" spans="1:9" x14ac:dyDescent="0.25">
      <c r="A35" s="157"/>
      <c r="B35" s="94" t="s">
        <v>27</v>
      </c>
      <c r="C35" s="106">
        <f>IFERROR(SUM(C30:C34), "--")</f>
        <v>159</v>
      </c>
      <c r="D35" s="106">
        <f>IFERROR(SUM(D30:D34), "--")</f>
        <v>135</v>
      </c>
      <c r="E35" s="108">
        <f>IFERROR(D35/C35, "--" )</f>
        <v>0.84905660377358494</v>
      </c>
      <c r="F35" s="106">
        <f>IFERROR(SUM(F30:F34), "--")</f>
        <v>100</v>
      </c>
      <c r="G35" s="108">
        <f>IFERROR(F35/C35, "--" )</f>
        <v>0.62893081761006286</v>
      </c>
      <c r="H35" s="107" t="s">
        <v>29</v>
      </c>
      <c r="I35" s="57"/>
    </row>
    <row r="36" spans="1:9" ht="15" customHeight="1" x14ac:dyDescent="0.25">
      <c r="A36" s="162" t="s">
        <v>108</v>
      </c>
      <c r="B36" s="7" t="s">
        <v>91</v>
      </c>
      <c r="C36" s="113" t="s">
        <v>29</v>
      </c>
      <c r="D36" s="113" t="s">
        <v>29</v>
      </c>
      <c r="E36" s="114" t="s">
        <v>29</v>
      </c>
      <c r="F36" s="113" t="s">
        <v>29</v>
      </c>
      <c r="G36" s="114" t="s">
        <v>29</v>
      </c>
      <c r="H36" s="112" t="s">
        <v>29</v>
      </c>
    </row>
    <row r="37" spans="1:9" x14ac:dyDescent="0.25">
      <c r="A37" s="163"/>
      <c r="B37" s="7" t="s">
        <v>92</v>
      </c>
      <c r="C37" s="113" t="s">
        <v>29</v>
      </c>
      <c r="D37" s="113" t="s">
        <v>29</v>
      </c>
      <c r="E37" s="114" t="s">
        <v>29</v>
      </c>
      <c r="F37" s="113" t="s">
        <v>29</v>
      </c>
      <c r="G37" s="114" t="s">
        <v>29</v>
      </c>
      <c r="H37" s="112" t="s">
        <v>29</v>
      </c>
      <c r="I37" s="57"/>
    </row>
    <row r="38" spans="1:9" x14ac:dyDescent="0.25">
      <c r="A38" s="163"/>
      <c r="B38" s="7" t="s">
        <v>93</v>
      </c>
      <c r="C38" s="4">
        <v>21</v>
      </c>
      <c r="D38" s="4">
        <v>19</v>
      </c>
      <c r="E38" s="5">
        <v>0.90476190476190477</v>
      </c>
      <c r="F38" s="4">
        <v>18</v>
      </c>
      <c r="G38" s="5">
        <v>0.8571428571428571</v>
      </c>
      <c r="H38" s="6" t="s">
        <v>29</v>
      </c>
      <c r="I38" s="57"/>
    </row>
    <row r="39" spans="1:9" x14ac:dyDescent="0.25">
      <c r="A39" s="163"/>
      <c r="B39" s="7" t="s">
        <v>94</v>
      </c>
      <c r="C39" s="4">
        <v>39</v>
      </c>
      <c r="D39" s="4">
        <v>32</v>
      </c>
      <c r="E39" s="5">
        <v>0.82051282051282048</v>
      </c>
      <c r="F39" s="4">
        <v>26</v>
      </c>
      <c r="G39" s="5">
        <v>0.66666666666666663</v>
      </c>
      <c r="H39" s="6" t="s">
        <v>29</v>
      </c>
      <c r="I39" s="57"/>
    </row>
    <row r="40" spans="1:9" x14ac:dyDescent="0.25">
      <c r="A40" s="163"/>
      <c r="B40" s="7" t="s">
        <v>95</v>
      </c>
      <c r="C40" s="4">
        <v>18</v>
      </c>
      <c r="D40" s="4">
        <v>13</v>
      </c>
      <c r="E40" s="5">
        <v>0.72222222222222221</v>
      </c>
      <c r="F40" s="4">
        <v>9</v>
      </c>
      <c r="G40" s="5">
        <v>0.5</v>
      </c>
      <c r="H40" s="6" t="s">
        <v>29</v>
      </c>
      <c r="I40" s="57"/>
    </row>
    <row r="41" spans="1:9" x14ac:dyDescent="0.25">
      <c r="A41" s="164"/>
      <c r="B41" s="53" t="s">
        <v>27</v>
      </c>
      <c r="C41" s="17">
        <f>IFERROR(SUM(C36:C40), "--")</f>
        <v>78</v>
      </c>
      <c r="D41" s="17">
        <f>IFERROR(SUM(D36:D40), "--")</f>
        <v>64</v>
      </c>
      <c r="E41" s="101">
        <f>IFERROR(D41/C41, "--" )</f>
        <v>0.82051282051282048</v>
      </c>
      <c r="F41" s="17">
        <f>IFERROR(SUM(F36:F40), "--")</f>
        <v>53</v>
      </c>
      <c r="G41" s="101">
        <f>IFERROR(F41/C41, "--" )</f>
        <v>0.67948717948717952</v>
      </c>
      <c r="H41" s="102" t="s">
        <v>29</v>
      </c>
      <c r="I41" s="57"/>
    </row>
    <row r="42" spans="1:9" ht="15" customHeight="1" x14ac:dyDescent="0.25">
      <c r="A42" s="155" t="s">
        <v>109</v>
      </c>
      <c r="B42" s="86" t="s">
        <v>91</v>
      </c>
      <c r="C42" s="87">
        <v>193</v>
      </c>
      <c r="D42" s="87">
        <v>175</v>
      </c>
      <c r="E42" s="89">
        <v>0.90673575129533679</v>
      </c>
      <c r="F42" s="87">
        <v>156</v>
      </c>
      <c r="G42" s="89">
        <v>0.80829015544041449</v>
      </c>
      <c r="H42" s="88" t="s">
        <v>29</v>
      </c>
    </row>
    <row r="43" spans="1:9" x14ac:dyDescent="0.25">
      <c r="A43" s="156"/>
      <c r="B43" s="86" t="s">
        <v>92</v>
      </c>
      <c r="C43" s="87">
        <v>184</v>
      </c>
      <c r="D43" s="87">
        <v>152</v>
      </c>
      <c r="E43" s="89">
        <v>0.82608695652173914</v>
      </c>
      <c r="F43" s="87">
        <v>125</v>
      </c>
      <c r="G43" s="89">
        <v>0.67934782608695654</v>
      </c>
      <c r="H43" s="88" t="s">
        <v>29</v>
      </c>
      <c r="I43" s="57"/>
    </row>
    <row r="44" spans="1:9" x14ac:dyDescent="0.25">
      <c r="A44" s="156"/>
      <c r="B44" s="86" t="s">
        <v>93</v>
      </c>
      <c r="C44" s="115" t="s">
        <v>29</v>
      </c>
      <c r="D44" s="115" t="s">
        <v>29</v>
      </c>
      <c r="E44" s="116" t="s">
        <v>29</v>
      </c>
      <c r="F44" s="115" t="s">
        <v>29</v>
      </c>
      <c r="G44" s="116" t="s">
        <v>29</v>
      </c>
      <c r="H44" s="117" t="s">
        <v>29</v>
      </c>
      <c r="I44" s="57"/>
    </row>
    <row r="45" spans="1:9" x14ac:dyDescent="0.25">
      <c r="A45" s="156"/>
      <c r="B45" s="86" t="s">
        <v>94</v>
      </c>
      <c r="C45" s="115" t="s">
        <v>29</v>
      </c>
      <c r="D45" s="115" t="s">
        <v>29</v>
      </c>
      <c r="E45" s="116" t="s">
        <v>29</v>
      </c>
      <c r="F45" s="115" t="s">
        <v>29</v>
      </c>
      <c r="G45" s="116" t="s">
        <v>29</v>
      </c>
      <c r="H45" s="117" t="s">
        <v>29</v>
      </c>
      <c r="I45" s="57"/>
    </row>
    <row r="46" spans="1:9" x14ac:dyDescent="0.25">
      <c r="A46" s="156"/>
      <c r="B46" s="86" t="s">
        <v>95</v>
      </c>
      <c r="C46" s="115" t="s">
        <v>29</v>
      </c>
      <c r="D46" s="115" t="s">
        <v>29</v>
      </c>
      <c r="E46" s="116" t="s">
        <v>29</v>
      </c>
      <c r="F46" s="115" t="s">
        <v>29</v>
      </c>
      <c r="G46" s="116" t="s">
        <v>29</v>
      </c>
      <c r="H46" s="117" t="s">
        <v>29</v>
      </c>
      <c r="I46" s="57"/>
    </row>
    <row r="47" spans="1:9" x14ac:dyDescent="0.25">
      <c r="A47" s="157"/>
      <c r="B47" s="94" t="s">
        <v>27</v>
      </c>
      <c r="C47" s="106">
        <f>IFERROR(SUM(C42:C46), "--")</f>
        <v>377</v>
      </c>
      <c r="D47" s="106">
        <f>IFERROR(SUM(D42:D46), "--")</f>
        <v>327</v>
      </c>
      <c r="E47" s="108">
        <f>IFERROR(D47/C47, "--" )</f>
        <v>0.86737400530503983</v>
      </c>
      <c r="F47" s="106">
        <f>IFERROR(SUM(F42:F46), "--")</f>
        <v>281</v>
      </c>
      <c r="G47" s="108">
        <f>IFERROR(F47/C47, "--" )</f>
        <v>0.74535809018567645</v>
      </c>
      <c r="H47" s="107" t="s">
        <v>29</v>
      </c>
      <c r="I47" s="57"/>
    </row>
    <row r="48" spans="1:9" ht="15" customHeight="1" x14ac:dyDescent="0.25">
      <c r="A48" s="161" t="s">
        <v>110</v>
      </c>
      <c r="B48" s="7" t="s">
        <v>91</v>
      </c>
      <c r="C48" s="113">
        <v>336</v>
      </c>
      <c r="D48" s="113">
        <v>269</v>
      </c>
      <c r="E48" s="114">
        <v>0.80059523809523814</v>
      </c>
      <c r="F48" s="113">
        <v>178</v>
      </c>
      <c r="G48" s="114">
        <v>0.52976190476190477</v>
      </c>
      <c r="H48" s="112" t="s">
        <v>29</v>
      </c>
    </row>
    <row r="49" spans="1:8" x14ac:dyDescent="0.25">
      <c r="A49" s="161"/>
      <c r="B49" s="7" t="s">
        <v>92</v>
      </c>
      <c r="C49" s="113">
        <v>353</v>
      </c>
      <c r="D49" s="113">
        <v>313</v>
      </c>
      <c r="E49" s="114">
        <v>0.88668555240793201</v>
      </c>
      <c r="F49" s="113">
        <v>212</v>
      </c>
      <c r="G49" s="114">
        <v>0.60056657223796039</v>
      </c>
      <c r="H49" s="112" t="s">
        <v>29</v>
      </c>
    </row>
    <row r="50" spans="1:8" x14ac:dyDescent="0.25">
      <c r="A50" s="161"/>
      <c r="B50" s="7" t="s">
        <v>93</v>
      </c>
      <c r="C50" s="4" t="s">
        <v>29</v>
      </c>
      <c r="D50" s="4" t="s">
        <v>29</v>
      </c>
      <c r="E50" s="5" t="s">
        <v>29</v>
      </c>
      <c r="F50" s="4" t="s">
        <v>29</v>
      </c>
      <c r="G50" s="5" t="s">
        <v>29</v>
      </c>
      <c r="H50" s="6" t="s">
        <v>29</v>
      </c>
    </row>
    <row r="51" spans="1:8" x14ac:dyDescent="0.25">
      <c r="A51" s="161"/>
      <c r="B51" s="7" t="s">
        <v>94</v>
      </c>
      <c r="C51" s="4" t="s">
        <v>29</v>
      </c>
      <c r="D51" s="4" t="s">
        <v>29</v>
      </c>
      <c r="E51" s="5" t="s">
        <v>29</v>
      </c>
      <c r="F51" s="4" t="s">
        <v>29</v>
      </c>
      <c r="G51" s="5" t="s">
        <v>29</v>
      </c>
      <c r="H51" s="6" t="s">
        <v>29</v>
      </c>
    </row>
    <row r="52" spans="1:8" x14ac:dyDescent="0.25">
      <c r="A52" s="161"/>
      <c r="B52" s="7" t="s">
        <v>95</v>
      </c>
      <c r="C52" s="4" t="s">
        <v>29</v>
      </c>
      <c r="D52" s="4" t="s">
        <v>29</v>
      </c>
      <c r="E52" s="5" t="s">
        <v>29</v>
      </c>
      <c r="F52" s="4" t="s">
        <v>29</v>
      </c>
      <c r="G52" s="5" t="s">
        <v>29</v>
      </c>
      <c r="H52" s="6" t="s">
        <v>29</v>
      </c>
    </row>
    <row r="53" spans="1:8" x14ac:dyDescent="0.25">
      <c r="A53" s="161"/>
      <c r="B53" s="53" t="s">
        <v>27</v>
      </c>
      <c r="C53" s="17">
        <f>IFERROR(SUM(C48:C52), "--")</f>
        <v>689</v>
      </c>
      <c r="D53" s="17">
        <f>IFERROR(SUM(D48:D52), "--")</f>
        <v>582</v>
      </c>
      <c r="E53" s="101">
        <f>IFERROR(D53/C53, "--" )</f>
        <v>0.8447024673439768</v>
      </c>
      <c r="F53" s="17">
        <f>IFERROR(SUM(F48:F52), "--")</f>
        <v>390</v>
      </c>
      <c r="G53" s="101">
        <f>IFERROR(F53/C53, "--" )</f>
        <v>0.56603773584905659</v>
      </c>
      <c r="H53" s="102" t="s">
        <v>29</v>
      </c>
    </row>
    <row r="54" spans="1:8" x14ac:dyDescent="0.25">
      <c r="A54" s="155" t="s">
        <v>111</v>
      </c>
      <c r="B54" s="86" t="s">
        <v>91</v>
      </c>
      <c r="C54" s="87">
        <v>65</v>
      </c>
      <c r="D54" s="87">
        <v>59</v>
      </c>
      <c r="E54" s="89">
        <v>0.90769230769230769</v>
      </c>
      <c r="F54" s="87">
        <v>53</v>
      </c>
      <c r="G54" s="89">
        <v>0.81538461538461537</v>
      </c>
      <c r="H54" s="88" t="s">
        <v>29</v>
      </c>
    </row>
    <row r="55" spans="1:8" x14ac:dyDescent="0.25">
      <c r="A55" s="156"/>
      <c r="B55" s="86" t="s">
        <v>92</v>
      </c>
      <c r="C55" s="87">
        <v>65</v>
      </c>
      <c r="D55" s="87">
        <v>60</v>
      </c>
      <c r="E55" s="89">
        <v>0.92307692307692313</v>
      </c>
      <c r="F55" s="87">
        <v>54</v>
      </c>
      <c r="G55" s="89">
        <v>0.83076923076923082</v>
      </c>
      <c r="H55" s="88" t="s">
        <v>29</v>
      </c>
    </row>
    <row r="56" spans="1:8" x14ac:dyDescent="0.25">
      <c r="A56" s="156"/>
      <c r="B56" s="86" t="s">
        <v>93</v>
      </c>
      <c r="C56" s="87">
        <v>102</v>
      </c>
      <c r="D56" s="87">
        <v>85</v>
      </c>
      <c r="E56" s="89">
        <v>0.83333333333333337</v>
      </c>
      <c r="F56" s="87">
        <v>69</v>
      </c>
      <c r="G56" s="89">
        <v>0.67647058823529416</v>
      </c>
      <c r="H56" s="88" t="s">
        <v>29</v>
      </c>
    </row>
    <row r="57" spans="1:8" x14ac:dyDescent="0.25">
      <c r="A57" s="156"/>
      <c r="B57" s="86" t="s">
        <v>94</v>
      </c>
      <c r="C57" s="87">
        <v>47</v>
      </c>
      <c r="D57" s="87">
        <v>40</v>
      </c>
      <c r="E57" s="89">
        <v>0.85106382978723405</v>
      </c>
      <c r="F57" s="87">
        <v>30</v>
      </c>
      <c r="G57" s="89">
        <v>0.63829787234042556</v>
      </c>
      <c r="H57" s="88" t="s">
        <v>29</v>
      </c>
    </row>
    <row r="58" spans="1:8" x14ac:dyDescent="0.25">
      <c r="A58" s="156"/>
      <c r="B58" s="86" t="s">
        <v>95</v>
      </c>
      <c r="C58" s="87">
        <v>22</v>
      </c>
      <c r="D58" s="87">
        <v>20</v>
      </c>
      <c r="E58" s="89">
        <v>0.90909090909090906</v>
      </c>
      <c r="F58" s="87">
        <v>18</v>
      </c>
      <c r="G58" s="89">
        <v>0.81818181818181823</v>
      </c>
      <c r="H58" s="88" t="s">
        <v>29</v>
      </c>
    </row>
    <row r="59" spans="1:8" x14ac:dyDescent="0.25">
      <c r="A59" s="157"/>
      <c r="B59" s="94" t="s">
        <v>27</v>
      </c>
      <c r="C59" s="106">
        <f>IFERROR(SUM(C54:C58), "--")</f>
        <v>301</v>
      </c>
      <c r="D59" s="106">
        <f>IFERROR(SUM(D54:D58), "--")</f>
        <v>264</v>
      </c>
      <c r="E59" s="108">
        <f>IFERROR(D59/C59, "--" )</f>
        <v>0.87707641196013286</v>
      </c>
      <c r="F59" s="106">
        <f>IFERROR(SUM(F54:F58), "--")</f>
        <v>224</v>
      </c>
      <c r="G59" s="108">
        <f>IFERROR(F59/C59, "--" )</f>
        <v>0.7441860465116279</v>
      </c>
      <c r="H59" s="107" t="s">
        <v>29</v>
      </c>
    </row>
    <row r="60" spans="1:8" x14ac:dyDescent="0.25">
      <c r="A60" s="162" t="s">
        <v>112</v>
      </c>
      <c r="B60" s="7" t="s">
        <v>91</v>
      </c>
      <c r="C60" s="4">
        <v>127</v>
      </c>
      <c r="D60" s="4">
        <v>105</v>
      </c>
      <c r="E60" s="5">
        <v>0.82677165354330706</v>
      </c>
      <c r="F60" s="4">
        <v>63</v>
      </c>
      <c r="G60" s="5">
        <v>0.49606299212598426</v>
      </c>
      <c r="H60" s="6">
        <v>1.8403846153846155</v>
      </c>
    </row>
    <row r="61" spans="1:8" x14ac:dyDescent="0.25">
      <c r="A61" s="163"/>
      <c r="B61" s="7" t="s">
        <v>92</v>
      </c>
      <c r="C61" s="4">
        <v>90</v>
      </c>
      <c r="D61" s="4">
        <v>83</v>
      </c>
      <c r="E61" s="5">
        <v>0.92222222222222228</v>
      </c>
      <c r="F61" s="4">
        <v>52</v>
      </c>
      <c r="G61" s="5">
        <v>0.57777777777777772</v>
      </c>
      <c r="H61" s="6">
        <v>1.9620253164556962</v>
      </c>
    </row>
    <row r="62" spans="1:8" x14ac:dyDescent="0.25">
      <c r="A62" s="163"/>
      <c r="B62" s="7" t="s">
        <v>93</v>
      </c>
      <c r="C62" s="113" t="s">
        <v>29</v>
      </c>
      <c r="D62" s="113" t="s">
        <v>29</v>
      </c>
      <c r="E62" s="114" t="s">
        <v>29</v>
      </c>
      <c r="F62" s="113" t="s">
        <v>29</v>
      </c>
      <c r="G62" s="114" t="s">
        <v>29</v>
      </c>
      <c r="H62" s="112" t="s">
        <v>29</v>
      </c>
    </row>
    <row r="63" spans="1:8" x14ac:dyDescent="0.25">
      <c r="A63" s="163"/>
      <c r="B63" s="7" t="s">
        <v>94</v>
      </c>
      <c r="C63" s="118" t="s">
        <v>29</v>
      </c>
      <c r="D63" s="118" t="s">
        <v>29</v>
      </c>
      <c r="E63" s="51" t="s">
        <v>29</v>
      </c>
      <c r="F63" s="118" t="s">
        <v>29</v>
      </c>
      <c r="G63" s="51" t="s">
        <v>29</v>
      </c>
      <c r="H63" s="118" t="s">
        <v>29</v>
      </c>
    </row>
    <row r="64" spans="1:8" x14ac:dyDescent="0.25">
      <c r="A64" s="163"/>
      <c r="B64" s="7" t="s">
        <v>95</v>
      </c>
      <c r="C64" s="113" t="s">
        <v>29</v>
      </c>
      <c r="D64" s="113" t="s">
        <v>29</v>
      </c>
      <c r="E64" s="114" t="s">
        <v>29</v>
      </c>
      <c r="F64" s="113" t="s">
        <v>29</v>
      </c>
      <c r="G64" s="114" t="s">
        <v>29</v>
      </c>
      <c r="H64" s="112" t="s">
        <v>29</v>
      </c>
    </row>
    <row r="65" spans="1:8" x14ac:dyDescent="0.25">
      <c r="A65" s="164"/>
      <c r="B65" s="53" t="s">
        <v>27</v>
      </c>
      <c r="C65" s="17">
        <f>IFERROR(SUM(C60:C64), "--")</f>
        <v>217</v>
      </c>
      <c r="D65" s="17">
        <f>IFERROR(SUM(D60:D64), "--")</f>
        <v>188</v>
      </c>
      <c r="E65" s="101">
        <f>IFERROR(D65/C65, "--" )</f>
        <v>0.86635944700460832</v>
      </c>
      <c r="F65" s="17">
        <f>IFERROR(SUM(F60:F64), "--")</f>
        <v>115</v>
      </c>
      <c r="G65" s="101">
        <f>IFERROR(F65/C65, "--" )</f>
        <v>0.52995391705069128</v>
      </c>
      <c r="H65" s="102" t="s">
        <v>29</v>
      </c>
    </row>
    <row r="66" spans="1:8" x14ac:dyDescent="0.25">
      <c r="A66" s="155" t="s">
        <v>113</v>
      </c>
      <c r="B66" s="86" t="s">
        <v>91</v>
      </c>
      <c r="C66" s="87">
        <v>376</v>
      </c>
      <c r="D66" s="87">
        <v>293</v>
      </c>
      <c r="E66" s="89">
        <v>0.7792553191489362</v>
      </c>
      <c r="F66" s="87">
        <v>224</v>
      </c>
      <c r="G66" s="89">
        <v>0.5957446808510638</v>
      </c>
      <c r="H66" s="88">
        <v>2.4283687943262411</v>
      </c>
    </row>
    <row r="67" spans="1:8" x14ac:dyDescent="0.25">
      <c r="A67" s="156"/>
      <c r="B67" s="86" t="s">
        <v>92</v>
      </c>
      <c r="C67" s="87">
        <v>395</v>
      </c>
      <c r="D67" s="87">
        <v>314</v>
      </c>
      <c r="E67" s="89">
        <v>0.79493670886075951</v>
      </c>
      <c r="F67" s="87">
        <v>242</v>
      </c>
      <c r="G67" s="89">
        <v>0.61265822784810131</v>
      </c>
      <c r="H67" s="88">
        <v>2.414790996784566</v>
      </c>
    </row>
    <row r="68" spans="1:8" x14ac:dyDescent="0.25">
      <c r="A68" s="156"/>
      <c r="B68" s="86" t="s">
        <v>93</v>
      </c>
      <c r="C68" s="87">
        <v>339</v>
      </c>
      <c r="D68" s="87">
        <v>293</v>
      </c>
      <c r="E68" s="89">
        <v>0.86430678466076694</v>
      </c>
      <c r="F68" s="87">
        <v>221</v>
      </c>
      <c r="G68" s="89">
        <v>0.65191740412979349</v>
      </c>
      <c r="H68" s="88">
        <v>2.2532608695652172</v>
      </c>
    </row>
    <row r="69" spans="1:8" x14ac:dyDescent="0.25">
      <c r="A69" s="156"/>
      <c r="B69" s="86" t="s">
        <v>94</v>
      </c>
      <c r="C69" s="87">
        <v>255</v>
      </c>
      <c r="D69" s="87">
        <v>198</v>
      </c>
      <c r="E69" s="89">
        <v>0.77647058823529413</v>
      </c>
      <c r="F69" s="87">
        <v>150</v>
      </c>
      <c r="G69" s="89">
        <v>0.58823529411764708</v>
      </c>
      <c r="H69" s="88">
        <v>2.3134020618556703</v>
      </c>
    </row>
    <row r="70" spans="1:8" x14ac:dyDescent="0.25">
      <c r="A70" s="156"/>
      <c r="B70" s="86" t="s">
        <v>95</v>
      </c>
      <c r="C70" s="87">
        <v>166</v>
      </c>
      <c r="D70" s="87">
        <v>134</v>
      </c>
      <c r="E70" s="89">
        <v>0.80722891566265065</v>
      </c>
      <c r="F70" s="87">
        <v>104</v>
      </c>
      <c r="G70" s="89">
        <v>0.62650602409638556</v>
      </c>
      <c r="H70" s="88">
        <v>2.2446808510638299</v>
      </c>
    </row>
    <row r="71" spans="1:8" x14ac:dyDescent="0.25">
      <c r="A71" s="157"/>
      <c r="B71" s="94" t="s">
        <v>27</v>
      </c>
      <c r="C71" s="106">
        <f>IFERROR(SUM(C66:C70), "--")</f>
        <v>1531</v>
      </c>
      <c r="D71" s="106">
        <f>IFERROR(SUM(D66:D70), "--")</f>
        <v>1232</v>
      </c>
      <c r="E71" s="108">
        <f>IFERROR(D71/C71, "--" )</f>
        <v>0.80470280862181576</v>
      </c>
      <c r="F71" s="106">
        <f>IFERROR(SUM(F66:F70), "--")</f>
        <v>941</v>
      </c>
      <c r="G71" s="108">
        <f>IFERROR(F71/C71, "--" )</f>
        <v>0.61463096015676033</v>
      </c>
      <c r="H71" s="107" t="s">
        <v>29</v>
      </c>
    </row>
    <row r="72" spans="1:8" x14ac:dyDescent="0.25">
      <c r="A72" s="162" t="s">
        <v>114</v>
      </c>
      <c r="B72" s="7" t="s">
        <v>91</v>
      </c>
      <c r="C72" s="113">
        <v>61</v>
      </c>
      <c r="D72" s="113">
        <v>49</v>
      </c>
      <c r="E72" s="114">
        <v>0.80327868852459017</v>
      </c>
      <c r="F72" s="113">
        <v>39</v>
      </c>
      <c r="G72" s="114">
        <v>0.63934426229508201</v>
      </c>
      <c r="H72" s="112">
        <v>2.5208333333333335</v>
      </c>
    </row>
    <row r="73" spans="1:8" x14ac:dyDescent="0.25">
      <c r="A73" s="163"/>
      <c r="B73" s="7" t="s">
        <v>92</v>
      </c>
      <c r="C73" s="113">
        <v>43</v>
      </c>
      <c r="D73" s="113">
        <v>39</v>
      </c>
      <c r="E73" s="114">
        <v>0.90697674418604646</v>
      </c>
      <c r="F73" s="113">
        <v>29</v>
      </c>
      <c r="G73" s="114">
        <v>0.67441860465116277</v>
      </c>
      <c r="H73" s="112">
        <v>2.3333333333333335</v>
      </c>
    </row>
    <row r="74" spans="1:8" x14ac:dyDescent="0.25">
      <c r="A74" s="163"/>
      <c r="B74" s="7" t="s">
        <v>93</v>
      </c>
      <c r="C74" s="4">
        <v>35</v>
      </c>
      <c r="D74" s="4">
        <v>32</v>
      </c>
      <c r="E74" s="5">
        <v>0.91428571428571426</v>
      </c>
      <c r="F74" s="4">
        <v>26</v>
      </c>
      <c r="G74" s="5">
        <v>0.74285714285714288</v>
      </c>
      <c r="H74" s="6">
        <v>2.4375</v>
      </c>
    </row>
    <row r="75" spans="1:8" x14ac:dyDescent="0.25">
      <c r="A75" s="163"/>
      <c r="B75" s="7" t="s">
        <v>94</v>
      </c>
      <c r="C75" s="4">
        <v>23</v>
      </c>
      <c r="D75" s="4">
        <v>22</v>
      </c>
      <c r="E75" s="5">
        <v>0.95652173913043481</v>
      </c>
      <c r="F75" s="4">
        <v>22</v>
      </c>
      <c r="G75" s="5">
        <v>0.95652173913043481</v>
      </c>
      <c r="H75" s="6">
        <v>3</v>
      </c>
    </row>
    <row r="76" spans="1:8" x14ac:dyDescent="0.25">
      <c r="A76" s="163"/>
      <c r="B76" s="7" t="s">
        <v>95</v>
      </c>
      <c r="C76" s="4" t="s">
        <v>29</v>
      </c>
      <c r="D76" s="4" t="s">
        <v>29</v>
      </c>
      <c r="E76" s="5" t="s">
        <v>29</v>
      </c>
      <c r="F76" s="4" t="s">
        <v>29</v>
      </c>
      <c r="G76" s="5" t="s">
        <v>29</v>
      </c>
      <c r="H76" s="6" t="s">
        <v>29</v>
      </c>
    </row>
    <row r="77" spans="1:8" x14ac:dyDescent="0.25">
      <c r="A77" s="164"/>
      <c r="B77" s="53" t="s">
        <v>27</v>
      </c>
      <c r="C77" s="17">
        <f>IFERROR(SUM(C72:C76), "--")</f>
        <v>162</v>
      </c>
      <c r="D77" s="17">
        <f>IFERROR(SUM(D72:D76), "--")</f>
        <v>142</v>
      </c>
      <c r="E77" s="101">
        <f>IFERROR(D77/C77, "--" )</f>
        <v>0.87654320987654322</v>
      </c>
      <c r="F77" s="17">
        <f>IFERROR(SUM(F72:F76), "--")</f>
        <v>116</v>
      </c>
      <c r="G77" s="101">
        <f>IFERROR(F77/C77, "--" )</f>
        <v>0.71604938271604934</v>
      </c>
      <c r="H77" s="102" t="s">
        <v>29</v>
      </c>
    </row>
    <row r="78" spans="1:8" x14ac:dyDescent="0.25">
      <c r="A78" s="155" t="s">
        <v>115</v>
      </c>
      <c r="B78" s="86" t="s">
        <v>91</v>
      </c>
      <c r="C78" s="115" t="s">
        <v>29</v>
      </c>
      <c r="D78" s="115" t="s">
        <v>29</v>
      </c>
      <c r="E78" s="116" t="s">
        <v>29</v>
      </c>
      <c r="F78" s="115" t="s">
        <v>29</v>
      </c>
      <c r="G78" s="116" t="s">
        <v>29</v>
      </c>
      <c r="H78" s="117" t="s">
        <v>29</v>
      </c>
    </row>
    <row r="79" spans="1:8" x14ac:dyDescent="0.25">
      <c r="A79" s="156"/>
      <c r="B79" s="86" t="s">
        <v>92</v>
      </c>
      <c r="C79" s="115" t="s">
        <v>29</v>
      </c>
      <c r="D79" s="115" t="s">
        <v>29</v>
      </c>
      <c r="E79" s="116" t="s">
        <v>29</v>
      </c>
      <c r="F79" s="115" t="s">
        <v>29</v>
      </c>
      <c r="G79" s="116" t="s">
        <v>29</v>
      </c>
      <c r="H79" s="117" t="s">
        <v>29</v>
      </c>
    </row>
    <row r="80" spans="1:8" x14ac:dyDescent="0.25">
      <c r="A80" s="156"/>
      <c r="B80" s="86" t="s">
        <v>93</v>
      </c>
      <c r="C80" s="115" t="s">
        <v>29</v>
      </c>
      <c r="D80" s="115" t="s">
        <v>29</v>
      </c>
      <c r="E80" s="116" t="s">
        <v>29</v>
      </c>
      <c r="F80" s="115" t="s">
        <v>29</v>
      </c>
      <c r="G80" s="116" t="s">
        <v>29</v>
      </c>
      <c r="H80" s="117" t="s">
        <v>29</v>
      </c>
    </row>
    <row r="81" spans="1:8" x14ac:dyDescent="0.25">
      <c r="A81" s="156"/>
      <c r="B81" s="86" t="s">
        <v>94</v>
      </c>
      <c r="C81" s="115" t="s">
        <v>29</v>
      </c>
      <c r="D81" s="115" t="s">
        <v>29</v>
      </c>
      <c r="E81" s="116" t="s">
        <v>29</v>
      </c>
      <c r="F81" s="115" t="s">
        <v>29</v>
      </c>
      <c r="G81" s="116" t="s">
        <v>29</v>
      </c>
      <c r="H81" s="117" t="s">
        <v>29</v>
      </c>
    </row>
    <row r="82" spans="1:8" x14ac:dyDescent="0.25">
      <c r="A82" s="156"/>
      <c r="B82" s="86" t="s">
        <v>95</v>
      </c>
      <c r="C82" s="87">
        <v>21</v>
      </c>
      <c r="D82" s="87">
        <v>20</v>
      </c>
      <c r="E82" s="89">
        <v>0.95238095238095233</v>
      </c>
      <c r="F82" s="87">
        <v>16</v>
      </c>
      <c r="G82" s="89">
        <v>0.76190476190476186</v>
      </c>
      <c r="H82" s="88">
        <v>2.7</v>
      </c>
    </row>
    <row r="83" spans="1:8" x14ac:dyDescent="0.25">
      <c r="A83" s="157"/>
      <c r="B83" s="94" t="s">
        <v>27</v>
      </c>
      <c r="C83" s="106">
        <f>IFERROR(SUM(C78:C82), "--")</f>
        <v>21</v>
      </c>
      <c r="D83" s="106">
        <f>IFERROR(SUM(D78:D82), "--")</f>
        <v>20</v>
      </c>
      <c r="E83" s="108">
        <f>IFERROR(D83/C83, "--" )</f>
        <v>0.95238095238095233</v>
      </c>
      <c r="F83" s="106">
        <f>IFERROR(SUM(F78:F82), "--")</f>
        <v>16</v>
      </c>
      <c r="G83" s="108">
        <f>IFERROR(F83/C83, "--" )</f>
        <v>0.76190476190476186</v>
      </c>
      <c r="H83" s="107" t="s">
        <v>29</v>
      </c>
    </row>
    <row r="84" spans="1:8" x14ac:dyDescent="0.25">
      <c r="A84" s="161" t="s">
        <v>116</v>
      </c>
      <c r="B84" s="7" t="s">
        <v>91</v>
      </c>
      <c r="C84" s="113">
        <v>256</v>
      </c>
      <c r="D84" s="113">
        <v>196</v>
      </c>
      <c r="E84" s="114">
        <v>0.765625</v>
      </c>
      <c r="F84" s="113">
        <v>154</v>
      </c>
      <c r="G84" s="114">
        <v>0.6015625</v>
      </c>
      <c r="H84" s="112">
        <v>2.6118556701030928</v>
      </c>
    </row>
    <row r="85" spans="1:8" x14ac:dyDescent="0.25">
      <c r="A85" s="161"/>
      <c r="B85" s="7" t="s">
        <v>92</v>
      </c>
      <c r="C85" s="113">
        <v>395</v>
      </c>
      <c r="D85" s="113">
        <v>322</v>
      </c>
      <c r="E85" s="114">
        <v>0.81518987341772153</v>
      </c>
      <c r="F85" s="113">
        <v>237</v>
      </c>
      <c r="G85" s="114">
        <v>0.6</v>
      </c>
      <c r="H85" s="112">
        <v>2.3532915360501567</v>
      </c>
    </row>
    <row r="86" spans="1:8" x14ac:dyDescent="0.25">
      <c r="A86" s="161"/>
      <c r="B86" s="7" t="s">
        <v>93</v>
      </c>
      <c r="C86" s="4">
        <v>650</v>
      </c>
      <c r="D86" s="4">
        <v>550</v>
      </c>
      <c r="E86" s="5">
        <v>0.84615384615384615</v>
      </c>
      <c r="F86" s="4">
        <v>438</v>
      </c>
      <c r="G86" s="5">
        <v>0.67384615384615387</v>
      </c>
      <c r="H86" s="6">
        <v>2.5765996343692867</v>
      </c>
    </row>
    <row r="87" spans="1:8" x14ac:dyDescent="0.25">
      <c r="A87" s="161"/>
      <c r="B87" s="7" t="s">
        <v>94</v>
      </c>
      <c r="C87" s="4">
        <v>761</v>
      </c>
      <c r="D87" s="4">
        <v>604</v>
      </c>
      <c r="E87" s="5">
        <v>0.79369250985545337</v>
      </c>
      <c r="F87" s="4">
        <v>464</v>
      </c>
      <c r="G87" s="5">
        <v>0.60972404730617613</v>
      </c>
      <c r="H87" s="6">
        <v>2.5501672240802677</v>
      </c>
    </row>
    <row r="88" spans="1:8" x14ac:dyDescent="0.25">
      <c r="A88" s="161"/>
      <c r="B88" s="7" t="s">
        <v>95</v>
      </c>
      <c r="C88" s="4">
        <v>651</v>
      </c>
      <c r="D88" s="4">
        <v>521</v>
      </c>
      <c r="E88" s="5">
        <v>0.80030721966205842</v>
      </c>
      <c r="F88" s="4">
        <v>446</v>
      </c>
      <c r="G88" s="5">
        <v>0.68509984639016897</v>
      </c>
      <c r="H88" s="6">
        <v>2.8146435452793832</v>
      </c>
    </row>
    <row r="89" spans="1:8" x14ac:dyDescent="0.25">
      <c r="A89" s="161"/>
      <c r="B89" s="53" t="s">
        <v>27</v>
      </c>
      <c r="C89" s="17">
        <f>IFERROR(SUM(C84:C88), "--")</f>
        <v>2713</v>
      </c>
      <c r="D89" s="17">
        <f>IFERROR(SUM(D84:D88), "--")</f>
        <v>2193</v>
      </c>
      <c r="E89" s="101">
        <f>IFERROR(D89/C89, "--" )</f>
        <v>0.80833026170291189</v>
      </c>
      <c r="F89" s="17">
        <f>IFERROR(SUM(F84:F88), "--")</f>
        <v>1739</v>
      </c>
      <c r="G89" s="101">
        <f>IFERROR(F89/C89, "--" )</f>
        <v>0.64098783634353118</v>
      </c>
      <c r="H89" s="102" t="s">
        <v>29</v>
      </c>
    </row>
    <row r="90" spans="1:8" x14ac:dyDescent="0.25">
      <c r="A90" s="155" t="s">
        <v>117</v>
      </c>
      <c r="B90" s="86" t="s">
        <v>91</v>
      </c>
      <c r="C90" s="87">
        <v>34</v>
      </c>
      <c r="D90" s="87">
        <v>25</v>
      </c>
      <c r="E90" s="89">
        <v>0.73529411764705888</v>
      </c>
      <c r="F90" s="87">
        <v>13</v>
      </c>
      <c r="G90" s="89">
        <v>0.38235294117647056</v>
      </c>
      <c r="H90" s="88">
        <v>1.64</v>
      </c>
    </row>
    <row r="91" spans="1:8" x14ac:dyDescent="0.25">
      <c r="A91" s="156"/>
      <c r="B91" s="86" t="s">
        <v>92</v>
      </c>
      <c r="C91" s="87">
        <v>30</v>
      </c>
      <c r="D91" s="87">
        <v>24</v>
      </c>
      <c r="E91" s="89">
        <v>0.8</v>
      </c>
      <c r="F91" s="87">
        <v>22</v>
      </c>
      <c r="G91" s="89">
        <v>0.73333333333333328</v>
      </c>
      <c r="H91" s="88">
        <v>2.9166666666666665</v>
      </c>
    </row>
    <row r="92" spans="1:8" x14ac:dyDescent="0.25">
      <c r="A92" s="156"/>
      <c r="B92" s="86" t="s">
        <v>93</v>
      </c>
      <c r="C92" s="87">
        <v>22</v>
      </c>
      <c r="D92" s="87">
        <v>16</v>
      </c>
      <c r="E92" s="89">
        <v>0.72727272727272729</v>
      </c>
      <c r="F92" s="87">
        <v>15</v>
      </c>
      <c r="G92" s="89">
        <v>0.68181818181818177</v>
      </c>
      <c r="H92" s="88">
        <v>3.3125</v>
      </c>
    </row>
    <row r="93" spans="1:8" x14ac:dyDescent="0.25">
      <c r="A93" s="156"/>
      <c r="B93" s="86" t="s">
        <v>94</v>
      </c>
      <c r="C93" s="87">
        <v>24</v>
      </c>
      <c r="D93" s="87">
        <v>11</v>
      </c>
      <c r="E93" s="89">
        <v>0.45833333333333331</v>
      </c>
      <c r="F93" s="87">
        <v>7</v>
      </c>
      <c r="G93" s="89">
        <v>0.29166666666666669</v>
      </c>
      <c r="H93" s="88">
        <v>2.2727272727272729</v>
      </c>
    </row>
    <row r="94" spans="1:8" x14ac:dyDescent="0.25">
      <c r="A94" s="156"/>
      <c r="B94" s="86" t="s">
        <v>95</v>
      </c>
      <c r="C94" s="115" t="s">
        <v>29</v>
      </c>
      <c r="D94" s="115" t="s">
        <v>29</v>
      </c>
      <c r="E94" s="116" t="s">
        <v>29</v>
      </c>
      <c r="F94" s="115" t="s">
        <v>29</v>
      </c>
      <c r="G94" s="116" t="s">
        <v>29</v>
      </c>
      <c r="H94" s="117" t="s">
        <v>29</v>
      </c>
    </row>
    <row r="95" spans="1:8" x14ac:dyDescent="0.25">
      <c r="A95" s="157"/>
      <c r="B95" s="94" t="s">
        <v>27</v>
      </c>
      <c r="C95" s="106">
        <f>IFERROR(SUM(C90:C94), "--")</f>
        <v>110</v>
      </c>
      <c r="D95" s="106">
        <f>IFERROR(SUM(D90:D94), "--")</f>
        <v>76</v>
      </c>
      <c r="E95" s="108">
        <f>IFERROR(D95/C95, "--" )</f>
        <v>0.69090909090909092</v>
      </c>
      <c r="F95" s="106">
        <f>IFERROR(SUM(F90:F94), "--")</f>
        <v>57</v>
      </c>
      <c r="G95" s="108">
        <f>IFERROR(F95/C95, "--" )</f>
        <v>0.51818181818181819</v>
      </c>
      <c r="H95" s="107" t="s">
        <v>29</v>
      </c>
    </row>
    <row r="96" spans="1:8" x14ac:dyDescent="0.25">
      <c r="A96" s="162" t="s">
        <v>118</v>
      </c>
      <c r="B96" s="7" t="s">
        <v>91</v>
      </c>
      <c r="C96" s="113">
        <v>48</v>
      </c>
      <c r="D96" s="113">
        <v>39</v>
      </c>
      <c r="E96" s="114">
        <v>0.8125</v>
      </c>
      <c r="F96" s="113">
        <v>32</v>
      </c>
      <c r="G96" s="114">
        <v>0.66666666666666663</v>
      </c>
      <c r="H96" s="112">
        <v>2.4564102564102561</v>
      </c>
    </row>
    <row r="97" spans="1:8" x14ac:dyDescent="0.25">
      <c r="A97" s="163"/>
      <c r="B97" s="7" t="s">
        <v>92</v>
      </c>
      <c r="C97" s="113">
        <v>63</v>
      </c>
      <c r="D97" s="113">
        <v>53</v>
      </c>
      <c r="E97" s="114">
        <v>0.84126984126984128</v>
      </c>
      <c r="F97" s="113">
        <v>35</v>
      </c>
      <c r="G97" s="114">
        <v>0.55555555555555558</v>
      </c>
      <c r="H97" s="112">
        <v>1.8461538461538463</v>
      </c>
    </row>
    <row r="98" spans="1:8" x14ac:dyDescent="0.25">
      <c r="A98" s="163"/>
      <c r="B98" s="7" t="s">
        <v>93</v>
      </c>
      <c r="C98" s="4">
        <v>109</v>
      </c>
      <c r="D98" s="4">
        <v>101</v>
      </c>
      <c r="E98" s="5">
        <v>0.92660550458715596</v>
      </c>
      <c r="F98" s="4">
        <v>94</v>
      </c>
      <c r="G98" s="5">
        <v>0.86238532110091748</v>
      </c>
      <c r="H98" s="6">
        <v>2.9465346534653465</v>
      </c>
    </row>
    <row r="99" spans="1:8" x14ac:dyDescent="0.25">
      <c r="A99" s="163"/>
      <c r="B99" s="7" t="s">
        <v>94</v>
      </c>
      <c r="C99" s="4">
        <v>84</v>
      </c>
      <c r="D99" s="4">
        <v>77</v>
      </c>
      <c r="E99" s="5">
        <v>0.91666666666666663</v>
      </c>
      <c r="F99" s="4">
        <v>71</v>
      </c>
      <c r="G99" s="5">
        <v>0.84523809523809523</v>
      </c>
      <c r="H99" s="6">
        <v>2.6883116883116882</v>
      </c>
    </row>
    <row r="100" spans="1:8" x14ac:dyDescent="0.25">
      <c r="A100" s="163"/>
      <c r="B100" s="7" t="s">
        <v>95</v>
      </c>
      <c r="C100" s="4">
        <v>60</v>
      </c>
      <c r="D100" s="4">
        <v>57</v>
      </c>
      <c r="E100" s="5">
        <v>0.95</v>
      </c>
      <c r="F100" s="4">
        <v>56</v>
      </c>
      <c r="G100" s="5">
        <v>0.93333333333333335</v>
      </c>
      <c r="H100" s="6">
        <v>3.2105263157894739</v>
      </c>
    </row>
    <row r="101" spans="1:8" x14ac:dyDescent="0.25">
      <c r="A101" s="164"/>
      <c r="B101" s="53" t="s">
        <v>27</v>
      </c>
      <c r="C101" s="17">
        <f>IFERROR(SUM(C96:C100), "--")</f>
        <v>364</v>
      </c>
      <c r="D101" s="17">
        <f>IFERROR(SUM(D96:D100), "--")</f>
        <v>327</v>
      </c>
      <c r="E101" s="101">
        <f>IFERROR(D101/C101, "--" )</f>
        <v>0.89835164835164838</v>
      </c>
      <c r="F101" s="17">
        <f>IFERROR(SUM(F96:F100), "--")</f>
        <v>288</v>
      </c>
      <c r="G101" s="101">
        <f>IFERROR(F101/C101, "--" )</f>
        <v>0.79120879120879117</v>
      </c>
      <c r="H101" s="102" t="s">
        <v>29</v>
      </c>
    </row>
    <row r="102" spans="1:8" x14ac:dyDescent="0.25">
      <c r="A102" s="155" t="s">
        <v>119</v>
      </c>
      <c r="B102" s="86" t="s">
        <v>91</v>
      </c>
      <c r="C102" s="87">
        <v>93</v>
      </c>
      <c r="D102" s="87">
        <v>80</v>
      </c>
      <c r="E102" s="89">
        <v>0.86021505376344087</v>
      </c>
      <c r="F102" s="87">
        <v>54</v>
      </c>
      <c r="G102" s="89">
        <v>0.58064516129032262</v>
      </c>
      <c r="H102" s="88">
        <v>2.3486842105263159</v>
      </c>
    </row>
    <row r="103" spans="1:8" x14ac:dyDescent="0.25">
      <c r="A103" s="156"/>
      <c r="B103" s="86" t="s">
        <v>92</v>
      </c>
      <c r="C103" s="87">
        <v>179</v>
      </c>
      <c r="D103" s="87">
        <v>147</v>
      </c>
      <c r="E103" s="89">
        <v>0.82122905027932958</v>
      </c>
      <c r="F103" s="87">
        <v>119</v>
      </c>
      <c r="G103" s="89">
        <v>0.66480446927374304</v>
      </c>
      <c r="H103" s="88">
        <v>2.6070921985815603</v>
      </c>
    </row>
    <row r="104" spans="1:8" x14ac:dyDescent="0.25">
      <c r="A104" s="156"/>
      <c r="B104" s="86" t="s">
        <v>93</v>
      </c>
      <c r="C104" s="87">
        <v>226</v>
      </c>
      <c r="D104" s="87">
        <v>193</v>
      </c>
      <c r="E104" s="89">
        <v>0.85398230088495575</v>
      </c>
      <c r="F104" s="87">
        <v>156</v>
      </c>
      <c r="G104" s="89">
        <v>0.69026548672566368</v>
      </c>
      <c r="H104" s="88">
        <v>2.5224598930481283</v>
      </c>
    </row>
    <row r="105" spans="1:8" x14ac:dyDescent="0.25">
      <c r="A105" s="156"/>
      <c r="B105" s="86" t="s">
        <v>94</v>
      </c>
      <c r="C105" s="87">
        <v>181</v>
      </c>
      <c r="D105" s="87">
        <v>151</v>
      </c>
      <c r="E105" s="89">
        <v>0.83425414364640882</v>
      </c>
      <c r="F105" s="87">
        <v>105</v>
      </c>
      <c r="G105" s="89">
        <v>0.58011049723756902</v>
      </c>
      <c r="H105" s="88">
        <v>2.2391891891891889</v>
      </c>
    </row>
    <row r="106" spans="1:8" x14ac:dyDescent="0.25">
      <c r="A106" s="156"/>
      <c r="B106" s="86" t="s">
        <v>95</v>
      </c>
      <c r="C106" s="87">
        <v>131</v>
      </c>
      <c r="D106" s="87">
        <v>102</v>
      </c>
      <c r="E106" s="89">
        <v>0.77862595419847325</v>
      </c>
      <c r="F106" s="87">
        <v>76</v>
      </c>
      <c r="G106" s="89">
        <v>0.58015267175572516</v>
      </c>
      <c r="H106" s="88">
        <v>2.3623655913978494</v>
      </c>
    </row>
    <row r="107" spans="1:8" x14ac:dyDescent="0.25">
      <c r="A107" s="157"/>
      <c r="B107" s="94" t="s">
        <v>27</v>
      </c>
      <c r="C107" s="106">
        <f>IFERROR(SUM(C102:C106), "--")</f>
        <v>810</v>
      </c>
      <c r="D107" s="106">
        <f>IFERROR(SUM(D102:D106), "--")</f>
        <v>673</v>
      </c>
      <c r="E107" s="108">
        <f>IFERROR(D107/C107, "--" )</f>
        <v>0.83086419753086416</v>
      </c>
      <c r="F107" s="106">
        <f>IFERROR(SUM(F102:F106), "--")</f>
        <v>510</v>
      </c>
      <c r="G107" s="108">
        <f>IFERROR(F107/C107, "--" )</f>
        <v>0.62962962962962965</v>
      </c>
      <c r="H107" s="107" t="s">
        <v>29</v>
      </c>
    </row>
    <row r="108" spans="1:8" x14ac:dyDescent="0.25">
      <c r="A108" s="162" t="s">
        <v>120</v>
      </c>
      <c r="B108" s="7" t="s">
        <v>91</v>
      </c>
      <c r="C108" s="113">
        <v>54</v>
      </c>
      <c r="D108" s="113">
        <v>41</v>
      </c>
      <c r="E108" s="114">
        <v>0.7592592592592593</v>
      </c>
      <c r="F108" s="113">
        <v>39</v>
      </c>
      <c r="G108" s="114">
        <v>0.72222222222222221</v>
      </c>
      <c r="H108" s="112">
        <v>3.1219512195121952</v>
      </c>
    </row>
    <row r="109" spans="1:8" x14ac:dyDescent="0.25">
      <c r="A109" s="163"/>
      <c r="B109" s="7" t="s">
        <v>92</v>
      </c>
      <c r="C109" s="113">
        <v>89</v>
      </c>
      <c r="D109" s="113">
        <v>71</v>
      </c>
      <c r="E109" s="114">
        <v>0.797752808988764</v>
      </c>
      <c r="F109" s="113">
        <v>50</v>
      </c>
      <c r="G109" s="114">
        <v>0.5617977528089888</v>
      </c>
      <c r="H109" s="112">
        <v>2.295774647887324</v>
      </c>
    </row>
    <row r="110" spans="1:8" x14ac:dyDescent="0.25">
      <c r="A110" s="163"/>
      <c r="B110" s="7" t="s">
        <v>93</v>
      </c>
      <c r="C110" s="4">
        <v>90</v>
      </c>
      <c r="D110" s="4">
        <v>83</v>
      </c>
      <c r="E110" s="5">
        <v>0.92222222222222228</v>
      </c>
      <c r="F110" s="4">
        <v>73</v>
      </c>
      <c r="G110" s="5">
        <v>0.81111111111111112</v>
      </c>
      <c r="H110" s="6">
        <v>2.8457831325301206</v>
      </c>
    </row>
    <row r="111" spans="1:8" x14ac:dyDescent="0.25">
      <c r="A111" s="163"/>
      <c r="B111" s="7" t="s">
        <v>94</v>
      </c>
      <c r="C111" s="4">
        <v>93</v>
      </c>
      <c r="D111" s="4">
        <v>81</v>
      </c>
      <c r="E111" s="5">
        <v>0.87096774193548387</v>
      </c>
      <c r="F111" s="4">
        <v>68</v>
      </c>
      <c r="G111" s="5">
        <v>0.73118279569892475</v>
      </c>
      <c r="H111" s="6">
        <v>2.6320987654320991</v>
      </c>
    </row>
    <row r="112" spans="1:8" x14ac:dyDescent="0.25">
      <c r="A112" s="163"/>
      <c r="B112" s="7" t="s">
        <v>95</v>
      </c>
      <c r="C112" s="4">
        <v>58</v>
      </c>
      <c r="D112" s="4">
        <v>51</v>
      </c>
      <c r="E112" s="5">
        <v>0.87931034482758619</v>
      </c>
      <c r="F112" s="4">
        <v>43</v>
      </c>
      <c r="G112" s="5">
        <v>0.74137931034482762</v>
      </c>
      <c r="H112" s="6">
        <v>2.6745098039215689</v>
      </c>
    </row>
    <row r="113" spans="1:8" x14ac:dyDescent="0.25">
      <c r="A113" s="164"/>
      <c r="B113" s="53" t="s">
        <v>27</v>
      </c>
      <c r="C113" s="17">
        <f>IFERROR(SUM(C108:C112), "--")</f>
        <v>384</v>
      </c>
      <c r="D113" s="17">
        <f>IFERROR(SUM(D108:D112), "--")</f>
        <v>327</v>
      </c>
      <c r="E113" s="101">
        <f>IFERROR(D113/C113, "--" )</f>
        <v>0.8515625</v>
      </c>
      <c r="F113" s="17">
        <f>IFERROR(SUM(F108:F112), "--")</f>
        <v>273</v>
      </c>
      <c r="G113" s="101">
        <f>IFERROR(F113/C113, "--" )</f>
        <v>0.7109375</v>
      </c>
      <c r="H113" s="102" t="s">
        <v>29</v>
      </c>
    </row>
    <row r="114" spans="1:8" x14ac:dyDescent="0.25">
      <c r="A114" s="155" t="s">
        <v>121</v>
      </c>
      <c r="B114" s="86" t="s">
        <v>91</v>
      </c>
      <c r="C114" s="87">
        <v>124</v>
      </c>
      <c r="D114" s="87">
        <v>110</v>
      </c>
      <c r="E114" s="89">
        <v>0.88709677419354838</v>
      </c>
      <c r="F114" s="87">
        <v>93</v>
      </c>
      <c r="G114" s="89">
        <v>0.75</v>
      </c>
      <c r="H114" s="88">
        <v>2.64</v>
      </c>
    </row>
    <row r="115" spans="1:8" x14ac:dyDescent="0.25">
      <c r="A115" s="156"/>
      <c r="B115" s="86" t="s">
        <v>92</v>
      </c>
      <c r="C115" s="87">
        <v>117</v>
      </c>
      <c r="D115" s="87">
        <v>101</v>
      </c>
      <c r="E115" s="89">
        <v>0.86324786324786329</v>
      </c>
      <c r="F115" s="87">
        <v>76</v>
      </c>
      <c r="G115" s="89">
        <v>0.6495726495726496</v>
      </c>
      <c r="H115" s="88">
        <v>2.4544554455445544</v>
      </c>
    </row>
    <row r="116" spans="1:8" x14ac:dyDescent="0.25">
      <c r="A116" s="156"/>
      <c r="B116" s="86" t="s">
        <v>93</v>
      </c>
      <c r="C116" s="87">
        <v>172</v>
      </c>
      <c r="D116" s="87">
        <v>147</v>
      </c>
      <c r="E116" s="89">
        <v>0.85465116279069764</v>
      </c>
      <c r="F116" s="87">
        <v>117</v>
      </c>
      <c r="G116" s="89">
        <v>0.68023255813953487</v>
      </c>
      <c r="H116" s="88">
        <v>2.6707482993197278</v>
      </c>
    </row>
    <row r="117" spans="1:8" x14ac:dyDescent="0.25">
      <c r="A117" s="156"/>
      <c r="B117" s="86" t="s">
        <v>94</v>
      </c>
      <c r="C117" s="87">
        <v>234</v>
      </c>
      <c r="D117" s="87">
        <v>190</v>
      </c>
      <c r="E117" s="89">
        <v>0.81196581196581197</v>
      </c>
      <c r="F117" s="87">
        <v>155</v>
      </c>
      <c r="G117" s="89">
        <v>0.66239316239316237</v>
      </c>
      <c r="H117" s="88">
        <v>2.5826315789473684</v>
      </c>
    </row>
    <row r="118" spans="1:8" x14ac:dyDescent="0.25">
      <c r="A118" s="156"/>
      <c r="B118" s="86" t="s">
        <v>95</v>
      </c>
      <c r="C118" s="87">
        <v>187</v>
      </c>
      <c r="D118" s="87">
        <v>166</v>
      </c>
      <c r="E118" s="89">
        <v>0.88770053475935828</v>
      </c>
      <c r="F118" s="87">
        <v>141</v>
      </c>
      <c r="G118" s="89">
        <v>0.75401069518716579</v>
      </c>
      <c r="H118" s="88">
        <v>2.7590361445783138</v>
      </c>
    </row>
    <row r="119" spans="1:8" x14ac:dyDescent="0.25">
      <c r="A119" s="157"/>
      <c r="B119" s="94" t="s">
        <v>27</v>
      </c>
      <c r="C119" s="106">
        <f>IFERROR(SUM(C114:C118), "--")</f>
        <v>834</v>
      </c>
      <c r="D119" s="106">
        <f>IFERROR(SUM(D114:D118), "--")</f>
        <v>714</v>
      </c>
      <c r="E119" s="108">
        <f>IFERROR(D119/C119, "--" )</f>
        <v>0.85611510791366907</v>
      </c>
      <c r="F119" s="106">
        <f>IFERROR(SUM(F114:F118), "--")</f>
        <v>582</v>
      </c>
      <c r="G119" s="108">
        <f>IFERROR(F119/C119, "--" )</f>
        <v>0.69784172661870503</v>
      </c>
      <c r="H119" s="107" t="s">
        <v>29</v>
      </c>
    </row>
    <row r="120" spans="1:8" x14ac:dyDescent="0.25">
      <c r="A120" s="161" t="s">
        <v>122</v>
      </c>
      <c r="B120" s="7" t="s">
        <v>91</v>
      </c>
      <c r="C120" s="113">
        <v>21</v>
      </c>
      <c r="D120" s="113">
        <v>19</v>
      </c>
      <c r="E120" s="114">
        <v>0.90476190476190477</v>
      </c>
      <c r="F120" s="113">
        <v>13</v>
      </c>
      <c r="G120" s="114">
        <v>0.61904761904761907</v>
      </c>
      <c r="H120" s="112">
        <v>2.142105263157895</v>
      </c>
    </row>
    <row r="121" spans="1:8" x14ac:dyDescent="0.25">
      <c r="A121" s="161"/>
      <c r="B121" s="7" t="s">
        <v>92</v>
      </c>
      <c r="C121" s="113">
        <v>29</v>
      </c>
      <c r="D121" s="113">
        <v>28</v>
      </c>
      <c r="E121" s="114">
        <v>0.96551724137931039</v>
      </c>
      <c r="F121" s="113">
        <v>27</v>
      </c>
      <c r="G121" s="114">
        <v>0.93103448275862066</v>
      </c>
      <c r="H121" s="112">
        <v>3.2035714285714292</v>
      </c>
    </row>
    <row r="122" spans="1:8" x14ac:dyDescent="0.25">
      <c r="A122" s="161"/>
      <c r="B122" s="7" t="s">
        <v>93</v>
      </c>
      <c r="C122" s="4">
        <v>44</v>
      </c>
      <c r="D122" s="4">
        <v>42</v>
      </c>
      <c r="E122" s="5">
        <v>0.95454545454545459</v>
      </c>
      <c r="F122" s="4">
        <v>42</v>
      </c>
      <c r="G122" s="5">
        <v>0.95454545454545459</v>
      </c>
      <c r="H122" s="6">
        <v>3.5857142857142854</v>
      </c>
    </row>
    <row r="123" spans="1:8" x14ac:dyDescent="0.25">
      <c r="A123" s="161"/>
      <c r="B123" s="7" t="s">
        <v>94</v>
      </c>
      <c r="C123" s="4">
        <v>45</v>
      </c>
      <c r="D123" s="4">
        <v>39</v>
      </c>
      <c r="E123" s="5">
        <v>0.8666666666666667</v>
      </c>
      <c r="F123" s="4">
        <v>38</v>
      </c>
      <c r="G123" s="5">
        <v>0.84444444444444444</v>
      </c>
      <c r="H123" s="6">
        <v>3.3846153846153846</v>
      </c>
    </row>
    <row r="124" spans="1:8" x14ac:dyDescent="0.25">
      <c r="A124" s="161"/>
      <c r="B124" s="7" t="s">
        <v>95</v>
      </c>
      <c r="C124" s="4">
        <v>40</v>
      </c>
      <c r="D124" s="4">
        <v>37</v>
      </c>
      <c r="E124" s="5">
        <v>0.92500000000000004</v>
      </c>
      <c r="F124" s="4">
        <v>35</v>
      </c>
      <c r="G124" s="5">
        <v>0.875</v>
      </c>
      <c r="H124" s="6">
        <v>3.3513513513513513</v>
      </c>
    </row>
    <row r="125" spans="1:8" x14ac:dyDescent="0.25">
      <c r="A125" s="161"/>
      <c r="B125" s="53" t="s">
        <v>27</v>
      </c>
      <c r="C125" s="17">
        <f>IFERROR(SUM(C120:C124), "--")</f>
        <v>179</v>
      </c>
      <c r="D125" s="17">
        <f>IFERROR(SUM(D120:D124), "--")</f>
        <v>165</v>
      </c>
      <c r="E125" s="101">
        <f>IFERROR(D125/C125, "--" )</f>
        <v>0.92178770949720668</v>
      </c>
      <c r="F125" s="17">
        <f>IFERROR(SUM(F120:F124), "--")</f>
        <v>155</v>
      </c>
      <c r="G125" s="101">
        <f>IFERROR(F125/C125, "--" )</f>
        <v>0.86592178770949724</v>
      </c>
      <c r="H125" s="102" t="s">
        <v>29</v>
      </c>
    </row>
    <row r="126" spans="1:8" x14ac:dyDescent="0.25">
      <c r="A126" s="155" t="s">
        <v>123</v>
      </c>
      <c r="B126" s="86" t="s">
        <v>91</v>
      </c>
      <c r="C126" s="87">
        <v>87</v>
      </c>
      <c r="D126" s="87">
        <v>80</v>
      </c>
      <c r="E126" s="89">
        <v>0.91954022988505746</v>
      </c>
      <c r="F126" s="87">
        <v>68</v>
      </c>
      <c r="G126" s="89">
        <v>0.7816091954022989</v>
      </c>
      <c r="H126" s="88">
        <v>2.6149999999999998</v>
      </c>
    </row>
    <row r="127" spans="1:8" x14ac:dyDescent="0.25">
      <c r="A127" s="156"/>
      <c r="B127" s="86" t="s">
        <v>92</v>
      </c>
      <c r="C127" s="87">
        <v>106</v>
      </c>
      <c r="D127" s="87">
        <v>98</v>
      </c>
      <c r="E127" s="89">
        <v>0.92452830188679247</v>
      </c>
      <c r="F127" s="87">
        <v>79</v>
      </c>
      <c r="G127" s="89">
        <v>0.74528301886792447</v>
      </c>
      <c r="H127" s="88">
        <v>2.6887755102040818</v>
      </c>
    </row>
    <row r="128" spans="1:8" x14ac:dyDescent="0.25">
      <c r="A128" s="156"/>
      <c r="B128" s="86" t="s">
        <v>93</v>
      </c>
      <c r="C128" s="87">
        <v>126</v>
      </c>
      <c r="D128" s="87">
        <v>116</v>
      </c>
      <c r="E128" s="89">
        <v>0.92063492063492058</v>
      </c>
      <c r="F128" s="87">
        <v>93</v>
      </c>
      <c r="G128" s="89">
        <v>0.73809523809523814</v>
      </c>
      <c r="H128" s="88">
        <v>2.5431034482758621</v>
      </c>
    </row>
    <row r="129" spans="1:8" x14ac:dyDescent="0.25">
      <c r="A129" s="156"/>
      <c r="B129" s="86" t="s">
        <v>94</v>
      </c>
      <c r="C129" s="87">
        <v>108</v>
      </c>
      <c r="D129" s="87">
        <v>98</v>
      </c>
      <c r="E129" s="89">
        <v>0.90740740740740744</v>
      </c>
      <c r="F129" s="87">
        <v>75</v>
      </c>
      <c r="G129" s="89">
        <v>0.69444444444444442</v>
      </c>
      <c r="H129" s="88">
        <v>2.4387755102040818</v>
      </c>
    </row>
    <row r="130" spans="1:8" x14ac:dyDescent="0.25">
      <c r="A130" s="156"/>
      <c r="B130" s="86" t="s">
        <v>95</v>
      </c>
      <c r="C130" s="87">
        <v>158</v>
      </c>
      <c r="D130" s="87">
        <v>122</v>
      </c>
      <c r="E130" s="89">
        <v>0.77215189873417722</v>
      </c>
      <c r="F130" s="87">
        <v>95</v>
      </c>
      <c r="G130" s="89">
        <v>0.60126582278481011</v>
      </c>
      <c r="H130" s="88">
        <v>2.3704918032786888</v>
      </c>
    </row>
    <row r="131" spans="1:8" x14ac:dyDescent="0.25">
      <c r="A131" s="157"/>
      <c r="B131" s="94" t="s">
        <v>27</v>
      </c>
      <c r="C131" s="106">
        <f>IFERROR(SUM(C126:C130), "--")</f>
        <v>585</v>
      </c>
      <c r="D131" s="106">
        <f>IFERROR(SUM(D126:D130), "--")</f>
        <v>514</v>
      </c>
      <c r="E131" s="108">
        <f>IFERROR(D131/C131, "--" )</f>
        <v>0.87863247863247862</v>
      </c>
      <c r="F131" s="106">
        <f>IFERROR(SUM(F126:F130), "--")</f>
        <v>410</v>
      </c>
      <c r="G131" s="108">
        <f>IFERROR(F131/C131, "--" )</f>
        <v>0.70085470085470081</v>
      </c>
      <c r="H131" s="107" t="s">
        <v>29</v>
      </c>
    </row>
    <row r="132" spans="1:8" x14ac:dyDescent="0.25">
      <c r="A132" s="162" t="s">
        <v>124</v>
      </c>
      <c r="B132" s="7" t="s">
        <v>91</v>
      </c>
      <c r="C132" s="113">
        <v>68</v>
      </c>
      <c r="D132" s="113">
        <v>66</v>
      </c>
      <c r="E132" s="114">
        <v>0.97058823529411764</v>
      </c>
      <c r="F132" s="113">
        <v>62</v>
      </c>
      <c r="G132" s="114">
        <v>0.91176470588235292</v>
      </c>
      <c r="H132" s="112">
        <v>3.2924242424242425</v>
      </c>
    </row>
    <row r="133" spans="1:8" x14ac:dyDescent="0.25">
      <c r="A133" s="163"/>
      <c r="B133" s="7" t="s">
        <v>92</v>
      </c>
      <c r="C133" s="113">
        <v>74</v>
      </c>
      <c r="D133" s="113">
        <v>68</v>
      </c>
      <c r="E133" s="114">
        <v>0.91891891891891897</v>
      </c>
      <c r="F133" s="113">
        <v>64</v>
      </c>
      <c r="G133" s="114">
        <v>0.86486486486486491</v>
      </c>
      <c r="H133" s="112">
        <v>3.2382352941176467</v>
      </c>
    </row>
    <row r="134" spans="1:8" x14ac:dyDescent="0.25">
      <c r="A134" s="163"/>
      <c r="B134" s="7" t="s">
        <v>93</v>
      </c>
      <c r="C134" s="4">
        <v>94</v>
      </c>
      <c r="D134" s="4">
        <v>91</v>
      </c>
      <c r="E134" s="5">
        <v>0.96808510638297873</v>
      </c>
      <c r="F134" s="4">
        <v>87</v>
      </c>
      <c r="G134" s="5">
        <v>0.92553191489361697</v>
      </c>
      <c r="H134" s="6">
        <v>3.152222222222222</v>
      </c>
    </row>
    <row r="135" spans="1:8" x14ac:dyDescent="0.25">
      <c r="A135" s="163"/>
      <c r="B135" s="7" t="s">
        <v>94</v>
      </c>
      <c r="C135" s="4">
        <v>88</v>
      </c>
      <c r="D135" s="4">
        <v>83</v>
      </c>
      <c r="E135" s="5">
        <v>0.94318181818181823</v>
      </c>
      <c r="F135" s="4">
        <v>76</v>
      </c>
      <c r="G135" s="5">
        <v>0.86363636363636365</v>
      </c>
      <c r="H135" s="6">
        <v>3.2253012048192771</v>
      </c>
    </row>
    <row r="136" spans="1:8" x14ac:dyDescent="0.25">
      <c r="A136" s="163"/>
      <c r="B136" s="7" t="s">
        <v>95</v>
      </c>
      <c r="C136" s="4">
        <v>79</v>
      </c>
      <c r="D136" s="4">
        <v>72</v>
      </c>
      <c r="E136" s="5">
        <v>0.91139240506329111</v>
      </c>
      <c r="F136" s="4">
        <v>61</v>
      </c>
      <c r="G136" s="5">
        <v>0.77215189873417722</v>
      </c>
      <c r="H136" s="6">
        <v>2.8958333333333335</v>
      </c>
    </row>
    <row r="137" spans="1:8" x14ac:dyDescent="0.25">
      <c r="A137" s="164"/>
      <c r="B137" s="53" t="s">
        <v>27</v>
      </c>
      <c r="C137" s="17">
        <f>IFERROR(SUM(C132:C136), "--")</f>
        <v>403</v>
      </c>
      <c r="D137" s="17">
        <f>IFERROR(SUM(D132:D136), "--")</f>
        <v>380</v>
      </c>
      <c r="E137" s="101">
        <f>IFERROR(D137/C137, "--" )</f>
        <v>0.94292803970223327</v>
      </c>
      <c r="F137" s="17">
        <f>IFERROR(SUM(F132:F136), "--")</f>
        <v>350</v>
      </c>
      <c r="G137" s="101">
        <f>IFERROR(F137/C137, "--" )</f>
        <v>0.86848635235732008</v>
      </c>
      <c r="H137" s="102" t="s">
        <v>29</v>
      </c>
    </row>
    <row r="138" spans="1:8" x14ac:dyDescent="0.25">
      <c r="A138" s="155" t="s">
        <v>125</v>
      </c>
      <c r="B138" s="86" t="s">
        <v>91</v>
      </c>
      <c r="C138" s="87">
        <v>47</v>
      </c>
      <c r="D138" s="87">
        <v>45</v>
      </c>
      <c r="E138" s="89">
        <v>0.95744680851063835</v>
      </c>
      <c r="F138" s="87">
        <v>44</v>
      </c>
      <c r="G138" s="89">
        <v>0.93617021276595747</v>
      </c>
      <c r="H138" s="88">
        <v>3.1777777777777776</v>
      </c>
    </row>
    <row r="139" spans="1:8" x14ac:dyDescent="0.25">
      <c r="A139" s="156"/>
      <c r="B139" s="86" t="s">
        <v>92</v>
      </c>
      <c r="C139" s="87">
        <v>50</v>
      </c>
      <c r="D139" s="87">
        <v>45</v>
      </c>
      <c r="E139" s="89">
        <v>0.9</v>
      </c>
      <c r="F139" s="87">
        <v>40</v>
      </c>
      <c r="G139" s="89">
        <v>0.8</v>
      </c>
      <c r="H139" s="88">
        <v>3.0222222222222221</v>
      </c>
    </row>
    <row r="140" spans="1:8" x14ac:dyDescent="0.25">
      <c r="A140" s="156"/>
      <c r="B140" s="86" t="s">
        <v>93</v>
      </c>
      <c r="C140" s="87">
        <v>95</v>
      </c>
      <c r="D140" s="87">
        <v>86</v>
      </c>
      <c r="E140" s="89">
        <v>0.90526315789473688</v>
      </c>
      <c r="F140" s="87">
        <v>78</v>
      </c>
      <c r="G140" s="89">
        <v>0.82105263157894737</v>
      </c>
      <c r="H140" s="88">
        <v>3.1279069767441858</v>
      </c>
    </row>
    <row r="141" spans="1:8" x14ac:dyDescent="0.25">
      <c r="A141" s="156"/>
      <c r="B141" s="86" t="s">
        <v>94</v>
      </c>
      <c r="C141" s="87">
        <v>73</v>
      </c>
      <c r="D141" s="87">
        <v>68</v>
      </c>
      <c r="E141" s="89">
        <v>0.93150684931506844</v>
      </c>
      <c r="F141" s="87">
        <v>61</v>
      </c>
      <c r="G141" s="89">
        <v>0.83561643835616439</v>
      </c>
      <c r="H141" s="88">
        <v>3.0147058823529411</v>
      </c>
    </row>
    <row r="142" spans="1:8" x14ac:dyDescent="0.25">
      <c r="A142" s="156"/>
      <c r="B142" s="86" t="s">
        <v>95</v>
      </c>
      <c r="C142" s="87">
        <v>69</v>
      </c>
      <c r="D142" s="87">
        <v>66</v>
      </c>
      <c r="E142" s="89">
        <v>0.95652173913043481</v>
      </c>
      <c r="F142" s="87">
        <v>58</v>
      </c>
      <c r="G142" s="89">
        <v>0.84057971014492749</v>
      </c>
      <c r="H142" s="88">
        <v>2.9348484848484846</v>
      </c>
    </row>
    <row r="143" spans="1:8" x14ac:dyDescent="0.25">
      <c r="A143" s="157"/>
      <c r="B143" s="94" t="s">
        <v>27</v>
      </c>
      <c r="C143" s="106">
        <f>IFERROR(SUM(C138:C142), "--")</f>
        <v>334</v>
      </c>
      <c r="D143" s="106">
        <f>IFERROR(SUM(D138:D142), "--")</f>
        <v>310</v>
      </c>
      <c r="E143" s="108">
        <f>IFERROR(D143/C143, "--" )</f>
        <v>0.92814371257485029</v>
      </c>
      <c r="F143" s="106">
        <f>IFERROR(SUM(F138:F142), "--")</f>
        <v>281</v>
      </c>
      <c r="G143" s="108">
        <f>IFERROR(F143/C143, "--" )</f>
        <v>0.8413173652694611</v>
      </c>
      <c r="H143" s="107" t="s">
        <v>29</v>
      </c>
    </row>
    <row r="144" spans="1:8" x14ac:dyDescent="0.25">
      <c r="A144" s="162" t="s">
        <v>126</v>
      </c>
      <c r="B144" s="7" t="s">
        <v>91</v>
      </c>
      <c r="C144" s="113">
        <v>51</v>
      </c>
      <c r="D144" s="113">
        <v>44</v>
      </c>
      <c r="E144" s="114">
        <v>0.86274509803921573</v>
      </c>
      <c r="F144" s="113">
        <v>32</v>
      </c>
      <c r="G144" s="114">
        <v>0.62745098039215685</v>
      </c>
      <c r="H144" s="112">
        <v>2.4545454545454546</v>
      </c>
    </row>
    <row r="145" spans="1:9" x14ac:dyDescent="0.25">
      <c r="A145" s="163"/>
      <c r="B145" s="7" t="s">
        <v>92</v>
      </c>
      <c r="C145" s="113">
        <v>87</v>
      </c>
      <c r="D145" s="113">
        <v>78</v>
      </c>
      <c r="E145" s="114">
        <v>0.89655172413793105</v>
      </c>
      <c r="F145" s="113">
        <v>57</v>
      </c>
      <c r="G145" s="114">
        <v>0.65517241379310343</v>
      </c>
      <c r="H145" s="112">
        <v>2.4243589743589742</v>
      </c>
    </row>
    <row r="146" spans="1:9" x14ac:dyDescent="0.25">
      <c r="A146" s="163"/>
      <c r="B146" s="7" t="s">
        <v>93</v>
      </c>
      <c r="C146" s="4">
        <v>82</v>
      </c>
      <c r="D146" s="4">
        <v>63</v>
      </c>
      <c r="E146" s="5">
        <v>0.76829268292682928</v>
      </c>
      <c r="F146" s="4">
        <v>60</v>
      </c>
      <c r="G146" s="5">
        <v>0.73170731707317072</v>
      </c>
      <c r="H146" s="6">
        <v>2.861904761904762</v>
      </c>
    </row>
    <row r="147" spans="1:9" x14ac:dyDescent="0.25">
      <c r="A147" s="163"/>
      <c r="B147" s="7" t="s">
        <v>94</v>
      </c>
      <c r="C147" s="4">
        <v>72</v>
      </c>
      <c r="D147" s="4">
        <v>65</v>
      </c>
      <c r="E147" s="5">
        <v>0.90277777777777779</v>
      </c>
      <c r="F147" s="4">
        <v>56</v>
      </c>
      <c r="G147" s="5">
        <v>0.77777777777777779</v>
      </c>
      <c r="H147" s="6">
        <v>2.7861538461538462</v>
      </c>
    </row>
    <row r="148" spans="1:9" x14ac:dyDescent="0.25">
      <c r="A148" s="163"/>
      <c r="B148" s="7" t="s">
        <v>95</v>
      </c>
      <c r="C148" s="4">
        <v>82</v>
      </c>
      <c r="D148" s="4">
        <v>73</v>
      </c>
      <c r="E148" s="5">
        <v>0.8902439024390244</v>
      </c>
      <c r="F148" s="4">
        <v>61</v>
      </c>
      <c r="G148" s="5">
        <v>0.74390243902439024</v>
      </c>
      <c r="H148" s="6">
        <v>2.7205479452054795</v>
      </c>
    </row>
    <row r="149" spans="1:9" x14ac:dyDescent="0.25">
      <c r="A149" s="164"/>
      <c r="B149" s="53" t="s">
        <v>27</v>
      </c>
      <c r="C149" s="17">
        <f>IFERROR(SUM(C144:C148), "--")</f>
        <v>374</v>
      </c>
      <c r="D149" s="17">
        <f>IFERROR(SUM(D144:D148), "--")</f>
        <v>323</v>
      </c>
      <c r="E149" s="101">
        <f>IFERROR(D149/C149, "--" )</f>
        <v>0.86363636363636365</v>
      </c>
      <c r="F149" s="17">
        <f>IFERROR(SUM(F144:F148), "--")</f>
        <v>266</v>
      </c>
      <c r="G149" s="101">
        <f>IFERROR(F149/C149, "--" )</f>
        <v>0.71122994652406413</v>
      </c>
      <c r="H149" s="102" t="s">
        <v>29</v>
      </c>
    </row>
    <row r="150" spans="1:9" ht="15" customHeight="1" x14ac:dyDescent="0.25">
      <c r="A150" s="3"/>
      <c r="B150"/>
      <c r="C150"/>
      <c r="D150"/>
      <c r="E150"/>
      <c r="F150"/>
      <c r="G150"/>
      <c r="H150"/>
      <c r="I150"/>
    </row>
    <row r="151" spans="1:9" x14ac:dyDescent="0.25">
      <c r="A151" s="3"/>
      <c r="B151"/>
      <c r="C151"/>
      <c r="D151"/>
      <c r="E151"/>
      <c r="F151"/>
      <c r="G151"/>
      <c r="H151"/>
      <c r="I151"/>
    </row>
    <row r="152" spans="1:9" x14ac:dyDescent="0.25">
      <c r="A152" s="3"/>
      <c r="B152"/>
      <c r="C152"/>
      <c r="D152"/>
      <c r="E152"/>
      <c r="F152"/>
      <c r="G152"/>
      <c r="H152"/>
      <c r="I152"/>
    </row>
    <row r="153" spans="1:9" x14ac:dyDescent="0.25">
      <c r="A153" s="3"/>
      <c r="B153"/>
      <c r="C153"/>
      <c r="D153"/>
      <c r="E153"/>
      <c r="F153"/>
      <c r="G153"/>
      <c r="H153"/>
      <c r="I153"/>
    </row>
    <row r="154" spans="1:9" x14ac:dyDescent="0.25">
      <c r="A154" s="3"/>
      <c r="B154"/>
      <c r="C154"/>
      <c r="D154"/>
      <c r="E154"/>
      <c r="F154"/>
      <c r="G154"/>
      <c r="H154"/>
      <c r="I154"/>
    </row>
    <row r="155" spans="1:9" x14ac:dyDescent="0.25">
      <c r="A155" s="3"/>
      <c r="B155"/>
      <c r="C155"/>
      <c r="D155"/>
      <c r="E155"/>
      <c r="F155"/>
      <c r="G155"/>
      <c r="H155"/>
      <c r="I155"/>
    </row>
    <row r="156" spans="1:9" ht="15" customHeight="1" x14ac:dyDescent="0.25">
      <c r="A156" s="3"/>
      <c r="B156"/>
      <c r="C156"/>
      <c r="D156"/>
      <c r="E156"/>
      <c r="F156"/>
      <c r="G156"/>
      <c r="H156"/>
      <c r="I156"/>
    </row>
    <row r="157" spans="1:9" x14ac:dyDescent="0.25">
      <c r="A157" s="3"/>
      <c r="B157"/>
      <c r="C157"/>
      <c r="D157"/>
      <c r="E157"/>
      <c r="F157"/>
      <c r="G157"/>
      <c r="H157"/>
      <c r="I157"/>
    </row>
    <row r="158" spans="1:9" x14ac:dyDescent="0.25">
      <c r="A158" s="3"/>
      <c r="B158"/>
      <c r="C158"/>
      <c r="D158"/>
      <c r="E158"/>
      <c r="F158"/>
      <c r="G158"/>
      <c r="H158"/>
      <c r="I158"/>
    </row>
    <row r="159" spans="1:9" x14ac:dyDescent="0.25">
      <c r="A159" s="3"/>
      <c r="B159"/>
      <c r="C159"/>
      <c r="D159"/>
      <c r="E159"/>
      <c r="F159"/>
      <c r="G159"/>
      <c r="H159"/>
      <c r="I159"/>
    </row>
    <row r="160" spans="1:9" x14ac:dyDescent="0.25">
      <c r="A160" s="3"/>
      <c r="B160"/>
      <c r="C160"/>
      <c r="D160"/>
      <c r="E160"/>
      <c r="F160"/>
      <c r="G160"/>
      <c r="H160"/>
      <c r="I160"/>
    </row>
    <row r="161" spans="1:9" x14ac:dyDescent="0.25">
      <c r="A161" s="3"/>
      <c r="B161"/>
      <c r="C161"/>
      <c r="D161"/>
      <c r="E161"/>
      <c r="F161"/>
      <c r="G161"/>
      <c r="H161"/>
      <c r="I161"/>
    </row>
  </sheetData>
  <mergeCells count="25">
    <mergeCell ref="A144:A149"/>
    <mergeCell ref="A114:A119"/>
    <mergeCell ref="A120:A125"/>
    <mergeCell ref="A126:A131"/>
    <mergeCell ref="A132:A137"/>
    <mergeCell ref="A138:A143"/>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4" manualBreakCount="4">
    <brk id="29" max="7" man="1"/>
    <brk id="59" max="7" man="1"/>
    <brk id="89" max="7" man="1"/>
    <brk id="11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5" t="s">
        <v>101</v>
      </c>
      <c r="B1" s="166"/>
      <c r="C1" s="166"/>
      <c r="D1" s="166"/>
      <c r="E1" s="166"/>
      <c r="F1" s="166"/>
      <c r="G1" s="166"/>
      <c r="H1" s="166"/>
    </row>
    <row r="2" spans="1:8" ht="30" x14ac:dyDescent="0.25">
      <c r="A2" s="25" t="s">
        <v>43</v>
      </c>
      <c r="B2" s="2" t="s">
        <v>1</v>
      </c>
      <c r="C2" s="64" t="s">
        <v>46</v>
      </c>
      <c r="D2" s="64" t="s">
        <v>47</v>
      </c>
      <c r="E2" s="64" t="s">
        <v>44</v>
      </c>
      <c r="F2" s="64" t="s">
        <v>48</v>
      </c>
      <c r="G2" s="64" t="s">
        <v>0</v>
      </c>
      <c r="H2" s="64" t="s">
        <v>45</v>
      </c>
    </row>
    <row r="3" spans="1:8" x14ac:dyDescent="0.25">
      <c r="A3" s="171" t="s">
        <v>42</v>
      </c>
      <c r="B3" s="7" t="s">
        <v>91</v>
      </c>
      <c r="C3" s="26">
        <v>1971</v>
      </c>
      <c r="D3" s="26">
        <v>1655</v>
      </c>
      <c r="E3" s="27">
        <v>0.83967529173008626</v>
      </c>
      <c r="F3" s="26">
        <v>1287</v>
      </c>
      <c r="G3" s="27">
        <v>0.65296803652968038</v>
      </c>
      <c r="H3" s="28">
        <v>2.510856134157105</v>
      </c>
    </row>
    <row r="4" spans="1:8" x14ac:dyDescent="0.25">
      <c r="A4" s="172"/>
      <c r="B4" s="7" t="s">
        <v>92</v>
      </c>
      <c r="C4" s="26">
        <v>2218</v>
      </c>
      <c r="D4" s="26">
        <v>1909</v>
      </c>
      <c r="E4" s="27">
        <v>0.86068530207394045</v>
      </c>
      <c r="F4" s="26">
        <v>1453</v>
      </c>
      <c r="G4" s="27">
        <v>0.65509467989179437</v>
      </c>
      <c r="H4" s="28">
        <v>2.4583760058522315</v>
      </c>
    </row>
    <row r="5" spans="1:8" x14ac:dyDescent="0.25">
      <c r="A5" s="172"/>
      <c r="B5" s="7" t="s">
        <v>93</v>
      </c>
      <c r="C5" s="26">
        <v>2626</v>
      </c>
      <c r="D5" s="26">
        <v>2315</v>
      </c>
      <c r="E5" s="27">
        <v>0.88156892612338156</v>
      </c>
      <c r="F5" s="26">
        <v>1903</v>
      </c>
      <c r="G5" s="27">
        <v>0.72467631378522468</v>
      </c>
      <c r="H5" s="28">
        <v>2.651393005334914</v>
      </c>
    </row>
    <row r="6" spans="1:8" x14ac:dyDescent="0.25">
      <c r="A6" s="172"/>
      <c r="B6" s="7" t="s">
        <v>94</v>
      </c>
      <c r="C6" s="26">
        <v>2435</v>
      </c>
      <c r="D6" s="26">
        <v>2023</v>
      </c>
      <c r="E6" s="27">
        <v>0.83080082135523614</v>
      </c>
      <c r="F6" s="26">
        <v>1611</v>
      </c>
      <c r="G6" s="27">
        <v>0.66160164271047228</v>
      </c>
      <c r="H6" s="28">
        <v>2.6094289508632142</v>
      </c>
    </row>
    <row r="7" spans="1:8" x14ac:dyDescent="0.25">
      <c r="A7" s="172"/>
      <c r="B7" s="7" t="s">
        <v>95</v>
      </c>
      <c r="C7" s="26">
        <v>1953</v>
      </c>
      <c r="D7" s="26">
        <v>1672</v>
      </c>
      <c r="E7" s="27">
        <v>0.85611879160266258</v>
      </c>
      <c r="F7" s="26">
        <v>1405</v>
      </c>
      <c r="G7" s="27">
        <v>0.71940604198668712</v>
      </c>
      <c r="H7" s="28">
        <v>2.7127403846153841</v>
      </c>
    </row>
    <row r="8" spans="1:8" s="71" customFormat="1" x14ac:dyDescent="0.25">
      <c r="A8" s="173"/>
      <c r="B8" s="53" t="s">
        <v>27</v>
      </c>
      <c r="C8" s="92">
        <f>IFERROR(SUM(C3:C7), "--")</f>
        <v>11203</v>
      </c>
      <c r="D8" s="92">
        <f>IFERROR(SUM(D3:D7), "--")</f>
        <v>9574</v>
      </c>
      <c r="E8" s="97">
        <f>IFERROR(D8/C8, "--")</f>
        <v>0.85459251986075158</v>
      </c>
      <c r="F8" s="92">
        <f>IFERROR(SUM(F3:F7), "--")</f>
        <v>7659</v>
      </c>
      <c r="G8" s="97">
        <f>IFERROR(F8/C8, "--")</f>
        <v>0.68365616352762648</v>
      </c>
      <c r="H8" s="93" t="s">
        <v>29</v>
      </c>
    </row>
    <row r="9" spans="1:8" x14ac:dyDescent="0.25">
      <c r="A9" s="168" t="s">
        <v>50</v>
      </c>
      <c r="B9" s="86" t="s">
        <v>91</v>
      </c>
      <c r="C9" s="37">
        <v>70</v>
      </c>
      <c r="D9" s="37">
        <v>40</v>
      </c>
      <c r="E9" s="91">
        <v>0.5714285714285714</v>
      </c>
      <c r="F9" s="37">
        <v>30</v>
      </c>
      <c r="G9" s="91">
        <v>0.42857142857142855</v>
      </c>
      <c r="H9" s="90">
        <v>2.7749999999999999</v>
      </c>
    </row>
    <row r="10" spans="1:8" x14ac:dyDescent="0.25">
      <c r="A10" s="169"/>
      <c r="B10" s="86" t="s">
        <v>92</v>
      </c>
      <c r="C10" s="37">
        <v>131</v>
      </c>
      <c r="D10" s="37">
        <v>87</v>
      </c>
      <c r="E10" s="91">
        <v>0.66412213740458015</v>
      </c>
      <c r="F10" s="37">
        <v>67</v>
      </c>
      <c r="G10" s="91">
        <v>0.51145038167938928</v>
      </c>
      <c r="H10" s="90">
        <v>2.6448275862068962</v>
      </c>
    </row>
    <row r="11" spans="1:8" x14ac:dyDescent="0.25">
      <c r="A11" s="169"/>
      <c r="B11" s="86" t="s">
        <v>93</v>
      </c>
      <c r="C11" s="37">
        <v>139</v>
      </c>
      <c r="D11" s="37">
        <v>101</v>
      </c>
      <c r="E11" s="91">
        <v>0.72661870503597126</v>
      </c>
      <c r="F11" s="37">
        <v>80</v>
      </c>
      <c r="G11" s="91">
        <v>0.57553956834532372</v>
      </c>
      <c r="H11" s="90">
        <v>2.687878787878788</v>
      </c>
    </row>
    <row r="12" spans="1:8" x14ac:dyDescent="0.25">
      <c r="A12" s="169"/>
      <c r="B12" s="86" t="s">
        <v>94</v>
      </c>
      <c r="C12" s="37">
        <v>232</v>
      </c>
      <c r="D12" s="37">
        <v>167</v>
      </c>
      <c r="E12" s="91">
        <v>0.71982758620689657</v>
      </c>
      <c r="F12" s="37">
        <v>118</v>
      </c>
      <c r="G12" s="91">
        <v>0.50862068965517238</v>
      </c>
      <c r="H12" s="90">
        <v>2.3898203592814369</v>
      </c>
    </row>
    <row r="13" spans="1:8" x14ac:dyDescent="0.25">
      <c r="A13" s="169"/>
      <c r="B13" s="86" t="s">
        <v>95</v>
      </c>
      <c r="C13" s="37">
        <v>197</v>
      </c>
      <c r="D13" s="37">
        <v>123</v>
      </c>
      <c r="E13" s="91">
        <v>0.62436548223350252</v>
      </c>
      <c r="F13" s="37">
        <v>104</v>
      </c>
      <c r="G13" s="91">
        <v>0.52791878172588835</v>
      </c>
      <c r="H13" s="90">
        <v>2.8803278688524587</v>
      </c>
    </row>
    <row r="14" spans="1:8" s="71" customFormat="1" x14ac:dyDescent="0.25">
      <c r="A14" s="170"/>
      <c r="B14" s="94" t="s">
        <v>27</v>
      </c>
      <c r="C14" s="98">
        <f>IFERROR(SUM(C9:C13), "--")</f>
        <v>769</v>
      </c>
      <c r="D14" s="98">
        <f>IFERROR(SUM(D9:D13), "--")</f>
        <v>518</v>
      </c>
      <c r="E14" s="99">
        <f>IFERROR(D14/C14, "--")</f>
        <v>0.67360208062418725</v>
      </c>
      <c r="F14" s="98">
        <f>IFERROR(SUM(F9:F13), "--")</f>
        <v>399</v>
      </c>
      <c r="G14" s="99">
        <f>IFERROR(F14/C14, "--")</f>
        <v>0.51885565669700906</v>
      </c>
      <c r="H14" s="95" t="s">
        <v>29</v>
      </c>
    </row>
    <row r="15" spans="1:8" ht="15" customHeight="1" x14ac:dyDescent="0.25">
      <c r="A15" s="167" t="s">
        <v>49</v>
      </c>
      <c r="B15" s="7" t="s">
        <v>91</v>
      </c>
      <c r="C15" s="29" t="s">
        <v>29</v>
      </c>
      <c r="D15" s="29" t="s">
        <v>29</v>
      </c>
      <c r="E15" s="30" t="s">
        <v>29</v>
      </c>
      <c r="F15" s="29" t="s">
        <v>29</v>
      </c>
      <c r="G15" s="30" t="s">
        <v>29</v>
      </c>
      <c r="H15" s="31" t="s">
        <v>29</v>
      </c>
    </row>
    <row r="16" spans="1:8" x14ac:dyDescent="0.25">
      <c r="A16" s="167"/>
      <c r="B16" s="7" t="s">
        <v>92</v>
      </c>
      <c r="C16" s="29" t="s">
        <v>29</v>
      </c>
      <c r="D16" s="29" t="s">
        <v>29</v>
      </c>
      <c r="E16" s="30" t="s">
        <v>29</v>
      </c>
      <c r="F16" s="29" t="s">
        <v>29</v>
      </c>
      <c r="G16" s="30" t="s">
        <v>29</v>
      </c>
      <c r="H16" s="31" t="s">
        <v>29</v>
      </c>
    </row>
    <row r="17" spans="1:8" x14ac:dyDescent="0.25">
      <c r="A17" s="167"/>
      <c r="B17" s="7" t="s">
        <v>93</v>
      </c>
      <c r="C17" s="29" t="s">
        <v>29</v>
      </c>
      <c r="D17" s="29" t="s">
        <v>29</v>
      </c>
      <c r="E17" s="30" t="s">
        <v>29</v>
      </c>
      <c r="F17" s="29" t="s">
        <v>29</v>
      </c>
      <c r="G17" s="30" t="s">
        <v>29</v>
      </c>
      <c r="H17" s="31" t="s">
        <v>29</v>
      </c>
    </row>
    <row r="18" spans="1:8" x14ac:dyDescent="0.25">
      <c r="A18" s="167"/>
      <c r="B18" s="7" t="s">
        <v>94</v>
      </c>
      <c r="C18" s="29" t="s">
        <v>29</v>
      </c>
      <c r="D18" s="29" t="s">
        <v>29</v>
      </c>
      <c r="E18" s="30" t="s">
        <v>29</v>
      </c>
      <c r="F18" s="29" t="s">
        <v>29</v>
      </c>
      <c r="G18" s="30" t="s">
        <v>29</v>
      </c>
      <c r="H18" s="31" t="s">
        <v>29</v>
      </c>
    </row>
    <row r="19" spans="1:8" x14ac:dyDescent="0.25">
      <c r="A19" s="167"/>
      <c r="B19" s="7" t="s">
        <v>95</v>
      </c>
      <c r="C19" s="29" t="s">
        <v>29</v>
      </c>
      <c r="D19" s="29" t="s">
        <v>29</v>
      </c>
      <c r="E19" s="30" t="s">
        <v>29</v>
      </c>
      <c r="F19" s="29" t="s">
        <v>29</v>
      </c>
      <c r="G19" s="30" t="s">
        <v>29</v>
      </c>
      <c r="H19" s="31" t="s">
        <v>29</v>
      </c>
    </row>
    <row r="20" spans="1:8" s="71" customFormat="1" x14ac:dyDescent="0.25">
      <c r="A20" s="167"/>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3" t="s">
        <v>36</v>
      </c>
      <c r="B4" s="7" t="s">
        <v>91</v>
      </c>
      <c r="C4" s="78">
        <v>112</v>
      </c>
      <c r="D4" s="32">
        <v>95</v>
      </c>
      <c r="E4" s="27">
        <v>0.8482142857142857</v>
      </c>
      <c r="F4" s="32">
        <v>61</v>
      </c>
      <c r="G4" s="27">
        <v>0.5446428571428571</v>
      </c>
      <c r="H4" s="33">
        <v>2.0068965517241382</v>
      </c>
      <c r="I4" s="78">
        <v>4</v>
      </c>
      <c r="J4" s="32">
        <v>2</v>
      </c>
      <c r="K4" s="27">
        <v>0.5</v>
      </c>
      <c r="L4" s="32">
        <v>1</v>
      </c>
      <c r="M4" s="27">
        <v>0.25</v>
      </c>
      <c r="N4" s="33">
        <v>2.5</v>
      </c>
      <c r="O4" s="119" t="s">
        <v>29</v>
      </c>
      <c r="P4" s="120" t="s">
        <v>29</v>
      </c>
      <c r="Q4" s="30" t="s">
        <v>29</v>
      </c>
      <c r="R4" s="120" t="s">
        <v>29</v>
      </c>
      <c r="S4" s="30" t="s">
        <v>29</v>
      </c>
      <c r="T4" s="121" t="s">
        <v>29</v>
      </c>
    </row>
    <row r="5" spans="1:20" x14ac:dyDescent="0.25">
      <c r="A5" s="184"/>
      <c r="B5" s="7" t="s">
        <v>92</v>
      </c>
      <c r="C5" s="78">
        <v>111</v>
      </c>
      <c r="D5" s="32">
        <v>95</v>
      </c>
      <c r="E5" s="27">
        <v>0.85585585585585588</v>
      </c>
      <c r="F5" s="32">
        <v>63</v>
      </c>
      <c r="G5" s="27">
        <v>0.56756756756756754</v>
      </c>
      <c r="H5" s="33">
        <v>2.0317460317460316</v>
      </c>
      <c r="I5" s="78">
        <v>12</v>
      </c>
      <c r="J5" s="32">
        <v>5</v>
      </c>
      <c r="K5" s="27">
        <v>0.41666666666666669</v>
      </c>
      <c r="L5" s="32">
        <v>2</v>
      </c>
      <c r="M5" s="27">
        <v>0.16666666666666666</v>
      </c>
      <c r="N5" s="33">
        <v>1.0599999999999998</v>
      </c>
      <c r="O5" s="119" t="s">
        <v>29</v>
      </c>
      <c r="P5" s="120" t="s">
        <v>29</v>
      </c>
      <c r="Q5" s="30" t="s">
        <v>29</v>
      </c>
      <c r="R5" s="120" t="s">
        <v>29</v>
      </c>
      <c r="S5" s="30" t="s">
        <v>29</v>
      </c>
      <c r="T5" s="121" t="s">
        <v>29</v>
      </c>
    </row>
    <row r="6" spans="1:20" x14ac:dyDescent="0.25">
      <c r="A6" s="184"/>
      <c r="B6" s="7" t="s">
        <v>93</v>
      </c>
      <c r="C6" s="78">
        <v>175</v>
      </c>
      <c r="D6" s="32">
        <v>154</v>
      </c>
      <c r="E6" s="27">
        <v>0.88</v>
      </c>
      <c r="F6" s="32">
        <v>101</v>
      </c>
      <c r="G6" s="27">
        <v>0.57714285714285718</v>
      </c>
      <c r="H6" s="33">
        <v>2.0892156862745095</v>
      </c>
      <c r="I6" s="78">
        <v>11</v>
      </c>
      <c r="J6" s="32">
        <v>10</v>
      </c>
      <c r="K6" s="27">
        <v>0.90909090909090906</v>
      </c>
      <c r="L6" s="32">
        <v>5</v>
      </c>
      <c r="M6" s="27">
        <v>0.45454545454545453</v>
      </c>
      <c r="N6" s="33">
        <v>1.6</v>
      </c>
      <c r="O6" s="119" t="s">
        <v>29</v>
      </c>
      <c r="P6" s="120" t="s">
        <v>29</v>
      </c>
      <c r="Q6" s="30" t="s">
        <v>29</v>
      </c>
      <c r="R6" s="120" t="s">
        <v>29</v>
      </c>
      <c r="S6" s="30" t="s">
        <v>29</v>
      </c>
      <c r="T6" s="121" t="s">
        <v>29</v>
      </c>
    </row>
    <row r="7" spans="1:20" x14ac:dyDescent="0.25">
      <c r="A7" s="184"/>
      <c r="B7" s="7" t="s">
        <v>94</v>
      </c>
      <c r="C7" s="78">
        <v>144</v>
      </c>
      <c r="D7" s="32">
        <v>114</v>
      </c>
      <c r="E7" s="27">
        <v>0.79166666666666663</v>
      </c>
      <c r="F7" s="32">
        <v>83</v>
      </c>
      <c r="G7" s="27">
        <v>0.57638888888888884</v>
      </c>
      <c r="H7" s="33">
        <v>2.0574999999999997</v>
      </c>
      <c r="I7" s="78">
        <v>14</v>
      </c>
      <c r="J7" s="32">
        <v>9</v>
      </c>
      <c r="K7" s="27">
        <v>0.6428571428571429</v>
      </c>
      <c r="L7" s="32">
        <v>4</v>
      </c>
      <c r="M7" s="27">
        <v>0.2857142857142857</v>
      </c>
      <c r="N7" s="33">
        <v>1.7777777777777777</v>
      </c>
      <c r="O7" s="119" t="s">
        <v>29</v>
      </c>
      <c r="P7" s="120" t="s">
        <v>29</v>
      </c>
      <c r="Q7" s="30" t="s">
        <v>29</v>
      </c>
      <c r="R7" s="120" t="s">
        <v>29</v>
      </c>
      <c r="S7" s="30" t="s">
        <v>29</v>
      </c>
      <c r="T7" s="121" t="s">
        <v>29</v>
      </c>
    </row>
    <row r="8" spans="1:20" x14ac:dyDescent="0.25">
      <c r="A8" s="184"/>
      <c r="B8" s="7" t="s">
        <v>95</v>
      </c>
      <c r="C8" s="78">
        <v>107</v>
      </c>
      <c r="D8" s="32">
        <v>83</v>
      </c>
      <c r="E8" s="27">
        <v>0.77570093457943923</v>
      </c>
      <c r="F8" s="32">
        <v>70</v>
      </c>
      <c r="G8" s="27">
        <v>0.65420560747663548</v>
      </c>
      <c r="H8" s="33">
        <v>2.3877192982456146</v>
      </c>
      <c r="I8" s="78">
        <v>16</v>
      </c>
      <c r="J8" s="32">
        <v>7</v>
      </c>
      <c r="K8" s="27">
        <v>0.4375</v>
      </c>
      <c r="L8" s="32">
        <v>4</v>
      </c>
      <c r="M8" s="27">
        <v>0.25</v>
      </c>
      <c r="N8" s="33">
        <v>1.5714285714285714</v>
      </c>
      <c r="O8" s="119" t="s">
        <v>29</v>
      </c>
      <c r="P8" s="120" t="s">
        <v>29</v>
      </c>
      <c r="Q8" s="30" t="s">
        <v>29</v>
      </c>
      <c r="R8" s="120" t="s">
        <v>29</v>
      </c>
      <c r="S8" s="30" t="s">
        <v>29</v>
      </c>
      <c r="T8" s="121" t="s">
        <v>29</v>
      </c>
    </row>
    <row r="9" spans="1:20" s="71" customFormat="1" x14ac:dyDescent="0.25">
      <c r="A9" s="185"/>
      <c r="B9" s="53" t="s">
        <v>27</v>
      </c>
      <c r="C9" s="79">
        <f>IFERROR(SUM(C4:C8), "--")</f>
        <v>649</v>
      </c>
      <c r="D9" s="67">
        <f>IFERROR(SUM(D4:D8), "--")</f>
        <v>541</v>
      </c>
      <c r="E9" s="68">
        <f>IFERROR(D9/C9, "--")</f>
        <v>0.83359013867488441</v>
      </c>
      <c r="F9" s="67">
        <f>IFERROR(SUM(F4:F8), "--")</f>
        <v>378</v>
      </c>
      <c r="G9" s="68">
        <f>IFERROR(F9/C9, "--")</f>
        <v>0.58243451463790452</v>
      </c>
      <c r="H9" s="69" t="s">
        <v>29</v>
      </c>
      <c r="I9" s="79">
        <f>IFERROR(SUM(I4:I8), "--")</f>
        <v>57</v>
      </c>
      <c r="J9" s="67">
        <f>IFERROR(SUM(J4:J8), "--")</f>
        <v>33</v>
      </c>
      <c r="K9" s="68">
        <f>IFERROR(J9/I9, "--")</f>
        <v>0.57894736842105265</v>
      </c>
      <c r="L9" s="67">
        <f>IFERROR(SUM(L4:L8), "--")</f>
        <v>16</v>
      </c>
      <c r="M9" s="68">
        <f>IFERROR(L9/I9, "--")</f>
        <v>0.2807017543859649</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5" t="s">
        <v>37</v>
      </c>
      <c r="B10" s="34" t="s">
        <v>91</v>
      </c>
      <c r="C10" s="80">
        <v>12</v>
      </c>
      <c r="D10" s="35">
        <v>11</v>
      </c>
      <c r="E10" s="58">
        <v>0.91666666666666663</v>
      </c>
      <c r="F10" s="35">
        <v>8</v>
      </c>
      <c r="G10" s="58">
        <v>0.66666666666666663</v>
      </c>
      <c r="H10" s="36">
        <v>2.2166666666666668</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6"/>
      <c r="B11" s="34" t="s">
        <v>92</v>
      </c>
      <c r="C11" s="80">
        <v>4</v>
      </c>
      <c r="D11" s="35">
        <v>3</v>
      </c>
      <c r="E11" s="58">
        <v>0.75</v>
      </c>
      <c r="F11" s="35">
        <v>3</v>
      </c>
      <c r="G11" s="58">
        <v>0.75</v>
      </c>
      <c r="H11" s="36">
        <v>3.5</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6"/>
      <c r="B12" s="34" t="s">
        <v>93</v>
      </c>
      <c r="C12" s="80">
        <v>3</v>
      </c>
      <c r="D12" s="35">
        <v>3</v>
      </c>
      <c r="E12" s="58">
        <v>1</v>
      </c>
      <c r="F12" s="35">
        <v>3</v>
      </c>
      <c r="G12" s="58">
        <v>1</v>
      </c>
      <c r="H12" s="36">
        <v>4</v>
      </c>
      <c r="I12" s="83" t="s">
        <v>29</v>
      </c>
      <c r="J12" s="37" t="s">
        <v>29</v>
      </c>
      <c r="K12" s="91" t="s">
        <v>29</v>
      </c>
      <c r="L12" s="37" t="s">
        <v>29</v>
      </c>
      <c r="M12" s="91" t="s">
        <v>29</v>
      </c>
      <c r="N12" s="122" t="s">
        <v>29</v>
      </c>
      <c r="O12" s="83" t="s">
        <v>29</v>
      </c>
      <c r="P12" s="37" t="s">
        <v>29</v>
      </c>
      <c r="Q12" s="91" t="s">
        <v>29</v>
      </c>
      <c r="R12" s="37" t="s">
        <v>29</v>
      </c>
      <c r="S12" s="91" t="s">
        <v>29</v>
      </c>
      <c r="T12" s="90" t="s">
        <v>29</v>
      </c>
    </row>
    <row r="13" spans="1:20" x14ac:dyDescent="0.25">
      <c r="A13" s="156"/>
      <c r="B13" s="34" t="s">
        <v>94</v>
      </c>
      <c r="C13" s="80">
        <v>7</v>
      </c>
      <c r="D13" s="35">
        <v>5</v>
      </c>
      <c r="E13" s="58">
        <v>0.7142857142857143</v>
      </c>
      <c r="F13" s="35">
        <v>5</v>
      </c>
      <c r="G13" s="58">
        <v>0.7142857142857143</v>
      </c>
      <c r="H13" s="36">
        <v>4</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6"/>
      <c r="B14" s="34" t="s">
        <v>95</v>
      </c>
      <c r="C14" s="80">
        <v>1</v>
      </c>
      <c r="D14" s="35">
        <v>1</v>
      </c>
      <c r="E14" s="58">
        <v>1</v>
      </c>
      <c r="F14" s="35">
        <v>1</v>
      </c>
      <c r="G14" s="58">
        <v>1</v>
      </c>
      <c r="H14" s="36">
        <v>2.7</v>
      </c>
      <c r="I14" s="80">
        <v>1</v>
      </c>
      <c r="J14" s="35">
        <v>1</v>
      </c>
      <c r="K14" s="58">
        <v>1</v>
      </c>
      <c r="L14" s="35">
        <v>1</v>
      </c>
      <c r="M14" s="58">
        <v>1</v>
      </c>
      <c r="N14" s="36">
        <v>2.7</v>
      </c>
      <c r="O14" s="83" t="s">
        <v>29</v>
      </c>
      <c r="P14" s="37" t="s">
        <v>29</v>
      </c>
      <c r="Q14" s="91" t="s">
        <v>29</v>
      </c>
      <c r="R14" s="37" t="s">
        <v>29</v>
      </c>
      <c r="S14" s="91" t="s">
        <v>29</v>
      </c>
      <c r="T14" s="90" t="s">
        <v>29</v>
      </c>
    </row>
    <row r="15" spans="1:20" s="71" customFormat="1" x14ac:dyDescent="0.25">
      <c r="A15" s="157"/>
      <c r="B15" s="72" t="s">
        <v>27</v>
      </c>
      <c r="C15" s="81">
        <f>IFERROR(SUM(C10:C14), "--")</f>
        <v>27</v>
      </c>
      <c r="D15" s="73">
        <f>IFERROR(SUM(D10:D14), "--")</f>
        <v>23</v>
      </c>
      <c r="E15" s="74">
        <f>IFERROR(D15/C15, "--")</f>
        <v>0.85185185185185186</v>
      </c>
      <c r="F15" s="73">
        <f>IFERROR(SUM(F10:F14), "--")</f>
        <v>20</v>
      </c>
      <c r="G15" s="74">
        <f>IFERROR(F15/C15, "--")</f>
        <v>0.7407407407407407</v>
      </c>
      <c r="H15" s="75" t="s">
        <v>29</v>
      </c>
      <c r="I15" s="81">
        <f>IFERROR(SUM(I10:I14), "--")</f>
        <v>1</v>
      </c>
      <c r="J15" s="73">
        <f>IFERROR(SUM(J10:J14), "--")</f>
        <v>1</v>
      </c>
      <c r="K15" s="74">
        <f>IFERROR(J15/I15, "--")</f>
        <v>1</v>
      </c>
      <c r="L15" s="73">
        <f>IFERROR(SUM(L10:L14), "--")</f>
        <v>1</v>
      </c>
      <c r="M15" s="74">
        <f>IFERROR(L15/I15, "--")</f>
        <v>1</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6" t="s">
        <v>13</v>
      </c>
      <c r="B16" s="7" t="s">
        <v>91</v>
      </c>
      <c r="C16" s="78">
        <v>50</v>
      </c>
      <c r="D16" s="32">
        <v>44</v>
      </c>
      <c r="E16" s="27">
        <v>0.88</v>
      </c>
      <c r="F16" s="32">
        <v>41</v>
      </c>
      <c r="G16" s="27">
        <v>0.82</v>
      </c>
      <c r="H16" s="33">
        <v>2.8200000000000003</v>
      </c>
      <c r="I16" s="78">
        <v>4</v>
      </c>
      <c r="J16" s="32">
        <v>4</v>
      </c>
      <c r="K16" s="27">
        <v>1</v>
      </c>
      <c r="L16" s="32">
        <v>4</v>
      </c>
      <c r="M16" s="27">
        <v>1</v>
      </c>
      <c r="N16" s="33">
        <v>3.75</v>
      </c>
      <c r="O16" s="119" t="s">
        <v>29</v>
      </c>
      <c r="P16" s="120" t="s">
        <v>29</v>
      </c>
      <c r="Q16" s="30" t="s">
        <v>29</v>
      </c>
      <c r="R16" s="120" t="s">
        <v>29</v>
      </c>
      <c r="S16" s="30" t="s">
        <v>29</v>
      </c>
      <c r="T16" s="121" t="s">
        <v>29</v>
      </c>
    </row>
    <row r="17" spans="1:20" x14ac:dyDescent="0.25">
      <c r="A17" s="187"/>
      <c r="B17" s="7" t="s">
        <v>92</v>
      </c>
      <c r="C17" s="78">
        <v>70</v>
      </c>
      <c r="D17" s="32">
        <v>65</v>
      </c>
      <c r="E17" s="27">
        <v>0.9285714285714286</v>
      </c>
      <c r="F17" s="32">
        <v>53</v>
      </c>
      <c r="G17" s="27">
        <v>0.75714285714285712</v>
      </c>
      <c r="H17" s="33">
        <v>2.7314814814814814</v>
      </c>
      <c r="I17" s="78">
        <v>2</v>
      </c>
      <c r="J17" s="32">
        <v>2</v>
      </c>
      <c r="K17" s="27">
        <v>1</v>
      </c>
      <c r="L17" s="32">
        <v>1</v>
      </c>
      <c r="M17" s="27">
        <v>0.5</v>
      </c>
      <c r="N17" s="33">
        <v>2</v>
      </c>
      <c r="O17" s="119" t="s">
        <v>29</v>
      </c>
      <c r="P17" s="120" t="s">
        <v>29</v>
      </c>
      <c r="Q17" s="30" t="s">
        <v>29</v>
      </c>
      <c r="R17" s="120" t="s">
        <v>29</v>
      </c>
      <c r="S17" s="30" t="s">
        <v>29</v>
      </c>
      <c r="T17" s="121" t="s">
        <v>29</v>
      </c>
    </row>
    <row r="18" spans="1:20" x14ac:dyDescent="0.25">
      <c r="A18" s="187"/>
      <c r="B18" s="7" t="s">
        <v>93</v>
      </c>
      <c r="C18" s="78">
        <v>82</v>
      </c>
      <c r="D18" s="32">
        <v>77</v>
      </c>
      <c r="E18" s="27">
        <v>0.93902439024390238</v>
      </c>
      <c r="F18" s="32">
        <v>68</v>
      </c>
      <c r="G18" s="27">
        <v>0.82926829268292679</v>
      </c>
      <c r="H18" s="33">
        <v>3.0406249999999999</v>
      </c>
      <c r="I18" s="78">
        <v>7</v>
      </c>
      <c r="J18" s="32">
        <v>6</v>
      </c>
      <c r="K18" s="27">
        <v>0.8571428571428571</v>
      </c>
      <c r="L18" s="32">
        <v>5</v>
      </c>
      <c r="M18" s="27">
        <v>0.7142857142857143</v>
      </c>
      <c r="N18" s="33">
        <v>2.3333333333333335</v>
      </c>
      <c r="O18" s="119" t="s">
        <v>29</v>
      </c>
      <c r="P18" s="120" t="s">
        <v>29</v>
      </c>
      <c r="Q18" s="30" t="s">
        <v>29</v>
      </c>
      <c r="R18" s="120" t="s">
        <v>29</v>
      </c>
      <c r="S18" s="30" t="s">
        <v>29</v>
      </c>
      <c r="T18" s="121" t="s">
        <v>29</v>
      </c>
    </row>
    <row r="19" spans="1:20" x14ac:dyDescent="0.25">
      <c r="A19" s="187"/>
      <c r="B19" s="7" t="s">
        <v>94</v>
      </c>
      <c r="C19" s="78">
        <v>88</v>
      </c>
      <c r="D19" s="32">
        <v>75</v>
      </c>
      <c r="E19" s="27">
        <v>0.85227272727272729</v>
      </c>
      <c r="F19" s="32">
        <v>57</v>
      </c>
      <c r="G19" s="27">
        <v>0.64772727272727271</v>
      </c>
      <c r="H19" s="33">
        <v>2.6721311475409837</v>
      </c>
      <c r="I19" s="78">
        <v>12</v>
      </c>
      <c r="J19" s="32">
        <v>11</v>
      </c>
      <c r="K19" s="27">
        <v>0.91666666666666663</v>
      </c>
      <c r="L19" s="32">
        <v>10</v>
      </c>
      <c r="M19" s="27">
        <v>0.83333333333333337</v>
      </c>
      <c r="N19" s="33">
        <v>3</v>
      </c>
      <c r="O19" s="119" t="s">
        <v>29</v>
      </c>
      <c r="P19" s="120" t="s">
        <v>29</v>
      </c>
      <c r="Q19" s="30" t="s">
        <v>29</v>
      </c>
      <c r="R19" s="120" t="s">
        <v>29</v>
      </c>
      <c r="S19" s="30" t="s">
        <v>29</v>
      </c>
      <c r="T19" s="121" t="s">
        <v>29</v>
      </c>
    </row>
    <row r="20" spans="1:20" x14ac:dyDescent="0.25">
      <c r="A20" s="187"/>
      <c r="B20" s="7" t="s">
        <v>95</v>
      </c>
      <c r="C20" s="78">
        <v>69</v>
      </c>
      <c r="D20" s="32">
        <v>65</v>
      </c>
      <c r="E20" s="27">
        <v>0.94202898550724634</v>
      </c>
      <c r="F20" s="32">
        <v>64</v>
      </c>
      <c r="G20" s="27">
        <v>0.92753623188405798</v>
      </c>
      <c r="H20" s="33">
        <v>3.3192307692307694</v>
      </c>
      <c r="I20" s="78">
        <v>8</v>
      </c>
      <c r="J20" s="32">
        <v>4</v>
      </c>
      <c r="K20" s="27">
        <v>0.5</v>
      </c>
      <c r="L20" s="32">
        <v>4</v>
      </c>
      <c r="M20" s="27">
        <v>0.5</v>
      </c>
      <c r="N20" s="33">
        <v>3.25</v>
      </c>
      <c r="O20" s="119" t="s">
        <v>29</v>
      </c>
      <c r="P20" s="120" t="s">
        <v>29</v>
      </c>
      <c r="Q20" s="30" t="s">
        <v>29</v>
      </c>
      <c r="R20" s="120" t="s">
        <v>29</v>
      </c>
      <c r="S20" s="30" t="s">
        <v>29</v>
      </c>
      <c r="T20" s="121" t="s">
        <v>29</v>
      </c>
    </row>
    <row r="21" spans="1:20" s="71" customFormat="1" x14ac:dyDescent="0.25">
      <c r="A21" s="188"/>
      <c r="B21" s="53" t="s">
        <v>27</v>
      </c>
      <c r="C21" s="79">
        <f>IFERROR(SUM(C16:C20), "--")</f>
        <v>359</v>
      </c>
      <c r="D21" s="67">
        <f>IFERROR(SUM(D16:D20), "--")</f>
        <v>326</v>
      </c>
      <c r="E21" s="68">
        <f>IFERROR(D21/C21, "--")</f>
        <v>0.9080779944289693</v>
      </c>
      <c r="F21" s="67">
        <f>IFERROR(SUM(F16:F20), "--")</f>
        <v>283</v>
      </c>
      <c r="G21" s="68">
        <f>IFERROR(F21/C21, "--")</f>
        <v>0.78830083565459608</v>
      </c>
      <c r="H21" s="70" t="s">
        <v>29</v>
      </c>
      <c r="I21" s="79">
        <f>IFERROR(SUM(I16:I20), "--")</f>
        <v>33</v>
      </c>
      <c r="J21" s="67">
        <f>IFERROR(SUM(J16:J20), "--")</f>
        <v>27</v>
      </c>
      <c r="K21" s="68">
        <f>IFERROR(J21/I21, "--")</f>
        <v>0.81818181818181823</v>
      </c>
      <c r="L21" s="67">
        <f>IFERROR(SUM(L16:L20), "--")</f>
        <v>24</v>
      </c>
      <c r="M21" s="68">
        <f>IFERROR(L21/I21, "--")</f>
        <v>0.72727272727272729</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8" t="s">
        <v>14</v>
      </c>
      <c r="B22" s="34" t="s">
        <v>91</v>
      </c>
      <c r="C22" s="80">
        <v>34</v>
      </c>
      <c r="D22" s="35">
        <v>29</v>
      </c>
      <c r="E22" s="58">
        <v>0.8529411764705882</v>
      </c>
      <c r="F22" s="35">
        <v>18</v>
      </c>
      <c r="G22" s="58">
        <v>0.52941176470588236</v>
      </c>
      <c r="H22" s="36">
        <v>2.1173913043478261</v>
      </c>
      <c r="I22" s="80">
        <v>3</v>
      </c>
      <c r="J22" s="35">
        <v>3</v>
      </c>
      <c r="K22" s="58">
        <v>1</v>
      </c>
      <c r="L22" s="35">
        <v>2</v>
      </c>
      <c r="M22" s="58">
        <v>0.66666666666666663</v>
      </c>
      <c r="N22" s="36">
        <v>2.3333333333333335</v>
      </c>
      <c r="O22" s="83" t="s">
        <v>29</v>
      </c>
      <c r="P22" s="37" t="s">
        <v>29</v>
      </c>
      <c r="Q22" s="91" t="s">
        <v>29</v>
      </c>
      <c r="R22" s="37" t="s">
        <v>29</v>
      </c>
      <c r="S22" s="91" t="s">
        <v>29</v>
      </c>
      <c r="T22" s="90" t="s">
        <v>29</v>
      </c>
    </row>
    <row r="23" spans="1:20" x14ac:dyDescent="0.25">
      <c r="A23" s="149"/>
      <c r="B23" s="34" t="s">
        <v>92</v>
      </c>
      <c r="C23" s="80">
        <v>52</v>
      </c>
      <c r="D23" s="35">
        <v>43</v>
      </c>
      <c r="E23" s="58">
        <v>0.82692307692307687</v>
      </c>
      <c r="F23" s="35">
        <v>31</v>
      </c>
      <c r="G23" s="58">
        <v>0.59615384615384615</v>
      </c>
      <c r="H23" s="36">
        <v>2.327027027027027</v>
      </c>
      <c r="I23" s="80">
        <v>3</v>
      </c>
      <c r="J23" s="35">
        <v>3</v>
      </c>
      <c r="K23" s="58">
        <v>1</v>
      </c>
      <c r="L23" s="35">
        <v>3</v>
      </c>
      <c r="M23" s="58">
        <v>1</v>
      </c>
      <c r="N23" s="36">
        <v>4</v>
      </c>
      <c r="O23" s="83" t="s">
        <v>29</v>
      </c>
      <c r="P23" s="37" t="s">
        <v>29</v>
      </c>
      <c r="Q23" s="91" t="s">
        <v>29</v>
      </c>
      <c r="R23" s="37" t="s">
        <v>29</v>
      </c>
      <c r="S23" s="91" t="s">
        <v>29</v>
      </c>
      <c r="T23" s="90" t="s">
        <v>29</v>
      </c>
    </row>
    <row r="24" spans="1:20" x14ac:dyDescent="0.25">
      <c r="A24" s="149"/>
      <c r="B24" s="34" t="s">
        <v>93</v>
      </c>
      <c r="C24" s="80">
        <v>70</v>
      </c>
      <c r="D24" s="35">
        <v>61</v>
      </c>
      <c r="E24" s="58">
        <v>0.87142857142857144</v>
      </c>
      <c r="F24" s="35">
        <v>50</v>
      </c>
      <c r="G24" s="58">
        <v>0.7142857142857143</v>
      </c>
      <c r="H24" s="36">
        <v>2.4583333333333335</v>
      </c>
      <c r="I24" s="80">
        <v>3</v>
      </c>
      <c r="J24" s="35">
        <v>2</v>
      </c>
      <c r="K24" s="58">
        <v>0.66666666666666663</v>
      </c>
      <c r="L24" s="35">
        <v>1</v>
      </c>
      <c r="M24" s="58">
        <v>0.33333333333333331</v>
      </c>
      <c r="N24" s="36">
        <v>2</v>
      </c>
      <c r="O24" s="83" t="s">
        <v>29</v>
      </c>
      <c r="P24" s="37" t="s">
        <v>29</v>
      </c>
      <c r="Q24" s="91" t="s">
        <v>29</v>
      </c>
      <c r="R24" s="37" t="s">
        <v>29</v>
      </c>
      <c r="S24" s="91" t="s">
        <v>29</v>
      </c>
      <c r="T24" s="90" t="s">
        <v>29</v>
      </c>
    </row>
    <row r="25" spans="1:20" x14ac:dyDescent="0.25">
      <c r="A25" s="149"/>
      <c r="B25" s="34" t="s">
        <v>94</v>
      </c>
      <c r="C25" s="80">
        <v>48</v>
      </c>
      <c r="D25" s="35">
        <v>39</v>
      </c>
      <c r="E25" s="58">
        <v>0.8125</v>
      </c>
      <c r="F25" s="35">
        <v>36</v>
      </c>
      <c r="G25" s="58">
        <v>0.75</v>
      </c>
      <c r="H25" s="36">
        <v>2.9333333333333331</v>
      </c>
      <c r="I25" s="80">
        <v>8</v>
      </c>
      <c r="J25" s="35">
        <v>4</v>
      </c>
      <c r="K25" s="58">
        <v>0.5</v>
      </c>
      <c r="L25" s="35">
        <v>3</v>
      </c>
      <c r="M25" s="58">
        <v>0.375</v>
      </c>
      <c r="N25" s="36">
        <v>2.5750000000000002</v>
      </c>
      <c r="O25" s="83" t="s">
        <v>29</v>
      </c>
      <c r="P25" s="37" t="s">
        <v>29</v>
      </c>
      <c r="Q25" s="91" t="s">
        <v>29</v>
      </c>
      <c r="R25" s="37" t="s">
        <v>29</v>
      </c>
      <c r="S25" s="91" t="s">
        <v>29</v>
      </c>
      <c r="T25" s="90" t="s">
        <v>29</v>
      </c>
    </row>
    <row r="26" spans="1:20" x14ac:dyDescent="0.25">
      <c r="A26" s="149"/>
      <c r="B26" s="34" t="s">
        <v>95</v>
      </c>
      <c r="C26" s="80">
        <v>37</v>
      </c>
      <c r="D26" s="35">
        <v>31</v>
      </c>
      <c r="E26" s="58">
        <v>0.83783783783783783</v>
      </c>
      <c r="F26" s="35">
        <v>25</v>
      </c>
      <c r="G26" s="58">
        <v>0.67567567567567566</v>
      </c>
      <c r="H26" s="36">
        <v>2.5678571428571431</v>
      </c>
      <c r="I26" s="80">
        <v>5</v>
      </c>
      <c r="J26" s="35">
        <v>3</v>
      </c>
      <c r="K26" s="58">
        <v>0.6</v>
      </c>
      <c r="L26" s="35">
        <v>3</v>
      </c>
      <c r="M26" s="58">
        <v>0.6</v>
      </c>
      <c r="N26" s="36">
        <v>4</v>
      </c>
      <c r="O26" s="83" t="s">
        <v>29</v>
      </c>
      <c r="P26" s="37" t="s">
        <v>29</v>
      </c>
      <c r="Q26" s="91" t="s">
        <v>29</v>
      </c>
      <c r="R26" s="37" t="s">
        <v>29</v>
      </c>
      <c r="S26" s="91" t="s">
        <v>29</v>
      </c>
      <c r="T26" s="90" t="s">
        <v>29</v>
      </c>
    </row>
    <row r="27" spans="1:20" s="71" customFormat="1" x14ac:dyDescent="0.25">
      <c r="A27" s="150"/>
      <c r="B27" s="72" t="s">
        <v>27</v>
      </c>
      <c r="C27" s="81">
        <f>IFERROR(SUM(C22:C26), "--")</f>
        <v>241</v>
      </c>
      <c r="D27" s="73">
        <f>IFERROR(SUM(D22:D26), "--")</f>
        <v>203</v>
      </c>
      <c r="E27" s="74">
        <f>IFERROR(D27/C27, "--")</f>
        <v>0.84232365145228216</v>
      </c>
      <c r="F27" s="73">
        <f>IFERROR(SUM(F22:F26), "--")</f>
        <v>160</v>
      </c>
      <c r="G27" s="74">
        <f>IFERROR(F27/C27, "--")</f>
        <v>0.66390041493775931</v>
      </c>
      <c r="H27" s="75" t="s">
        <v>29</v>
      </c>
      <c r="I27" s="81">
        <f>IFERROR(SUM(I22:I26), "--")</f>
        <v>22</v>
      </c>
      <c r="J27" s="73">
        <f>IFERROR(SUM(J22:J26), "--")</f>
        <v>15</v>
      </c>
      <c r="K27" s="74">
        <f>IFERROR(J27/I27, "--")</f>
        <v>0.68181818181818177</v>
      </c>
      <c r="L27" s="73">
        <f>IFERROR(SUM(L22:L26), "--")</f>
        <v>12</v>
      </c>
      <c r="M27" s="74">
        <f>IFERROR(L27/I27, "--")</f>
        <v>0.54545454545454541</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6" t="s">
        <v>87</v>
      </c>
      <c r="B28" s="7" t="s">
        <v>91</v>
      </c>
      <c r="C28" s="78">
        <v>663</v>
      </c>
      <c r="D28" s="32">
        <v>530</v>
      </c>
      <c r="E28" s="27">
        <v>0.79939668174962297</v>
      </c>
      <c r="F28" s="32">
        <v>363</v>
      </c>
      <c r="G28" s="27">
        <v>0.54751131221719462</v>
      </c>
      <c r="H28" s="33">
        <v>2.1389473684210523</v>
      </c>
      <c r="I28" s="78">
        <v>27</v>
      </c>
      <c r="J28" s="32">
        <v>12</v>
      </c>
      <c r="K28" s="27">
        <v>0.44444444444444442</v>
      </c>
      <c r="L28" s="32">
        <v>9</v>
      </c>
      <c r="M28" s="27">
        <v>0.33333333333333331</v>
      </c>
      <c r="N28" s="33">
        <v>2.25</v>
      </c>
      <c r="O28" s="119" t="s">
        <v>29</v>
      </c>
      <c r="P28" s="120" t="s">
        <v>29</v>
      </c>
      <c r="Q28" s="30" t="s">
        <v>29</v>
      </c>
      <c r="R28" s="120" t="s">
        <v>29</v>
      </c>
      <c r="S28" s="30" t="s">
        <v>29</v>
      </c>
      <c r="T28" s="121" t="s">
        <v>29</v>
      </c>
    </row>
    <row r="29" spans="1:20" x14ac:dyDescent="0.25">
      <c r="A29" s="187"/>
      <c r="B29" s="7" t="s">
        <v>92</v>
      </c>
      <c r="C29" s="78">
        <v>761</v>
      </c>
      <c r="D29" s="32">
        <v>637</v>
      </c>
      <c r="E29" s="27">
        <v>0.83705650459921155</v>
      </c>
      <c r="F29" s="32">
        <v>435</v>
      </c>
      <c r="G29" s="27">
        <v>0.57161629434954009</v>
      </c>
      <c r="H29" s="33">
        <v>2.1264583333333329</v>
      </c>
      <c r="I29" s="78">
        <v>42</v>
      </c>
      <c r="J29" s="32">
        <v>23</v>
      </c>
      <c r="K29" s="27">
        <v>0.54761904761904767</v>
      </c>
      <c r="L29" s="32">
        <v>16</v>
      </c>
      <c r="M29" s="27">
        <v>0.38095238095238093</v>
      </c>
      <c r="N29" s="33">
        <v>2.321739130434783</v>
      </c>
      <c r="O29" s="119" t="s">
        <v>29</v>
      </c>
      <c r="P29" s="120" t="s">
        <v>29</v>
      </c>
      <c r="Q29" s="30" t="s">
        <v>29</v>
      </c>
      <c r="R29" s="120" t="s">
        <v>29</v>
      </c>
      <c r="S29" s="30" t="s">
        <v>29</v>
      </c>
      <c r="T29" s="121" t="s">
        <v>29</v>
      </c>
    </row>
    <row r="30" spans="1:20" x14ac:dyDescent="0.25">
      <c r="A30" s="187"/>
      <c r="B30" s="7" t="s">
        <v>93</v>
      </c>
      <c r="C30" s="78">
        <v>985</v>
      </c>
      <c r="D30" s="32">
        <v>853</v>
      </c>
      <c r="E30" s="27">
        <v>0.86598984771573606</v>
      </c>
      <c r="F30" s="32">
        <v>660</v>
      </c>
      <c r="G30" s="27">
        <v>0.67005076142131981</v>
      </c>
      <c r="H30" s="33">
        <v>2.3856427378964939</v>
      </c>
      <c r="I30" s="78">
        <v>31</v>
      </c>
      <c r="J30" s="32">
        <v>15</v>
      </c>
      <c r="K30" s="27">
        <v>0.4838709677419355</v>
      </c>
      <c r="L30" s="32">
        <v>11</v>
      </c>
      <c r="M30" s="27">
        <v>0.35483870967741937</v>
      </c>
      <c r="N30" s="33">
        <v>2.3133333333333335</v>
      </c>
      <c r="O30" s="119" t="s">
        <v>29</v>
      </c>
      <c r="P30" s="120" t="s">
        <v>29</v>
      </c>
      <c r="Q30" s="30" t="s">
        <v>29</v>
      </c>
      <c r="R30" s="120" t="s">
        <v>29</v>
      </c>
      <c r="S30" s="30" t="s">
        <v>29</v>
      </c>
      <c r="T30" s="121" t="s">
        <v>29</v>
      </c>
    </row>
    <row r="31" spans="1:20" x14ac:dyDescent="0.25">
      <c r="A31" s="187"/>
      <c r="B31" s="7" t="s">
        <v>94</v>
      </c>
      <c r="C31" s="78">
        <v>1007</v>
      </c>
      <c r="D31" s="32">
        <v>809</v>
      </c>
      <c r="E31" s="27">
        <v>0.8033763654419066</v>
      </c>
      <c r="F31" s="32">
        <v>607</v>
      </c>
      <c r="G31" s="27">
        <v>0.60278053624627603</v>
      </c>
      <c r="H31" s="33">
        <v>2.3806104129263912</v>
      </c>
      <c r="I31" s="78">
        <v>67</v>
      </c>
      <c r="J31" s="32">
        <v>45</v>
      </c>
      <c r="K31" s="27">
        <v>0.67164179104477617</v>
      </c>
      <c r="L31" s="32">
        <v>32</v>
      </c>
      <c r="M31" s="27">
        <v>0.47761194029850745</v>
      </c>
      <c r="N31" s="33">
        <v>2.1755555555555555</v>
      </c>
      <c r="O31" s="119" t="s">
        <v>29</v>
      </c>
      <c r="P31" s="120" t="s">
        <v>29</v>
      </c>
      <c r="Q31" s="30" t="s">
        <v>29</v>
      </c>
      <c r="R31" s="120" t="s">
        <v>29</v>
      </c>
      <c r="S31" s="30" t="s">
        <v>29</v>
      </c>
      <c r="T31" s="121" t="s">
        <v>29</v>
      </c>
    </row>
    <row r="32" spans="1:20" x14ac:dyDescent="0.25">
      <c r="A32" s="187"/>
      <c r="B32" s="7" t="s">
        <v>95</v>
      </c>
      <c r="C32" s="78">
        <v>730</v>
      </c>
      <c r="D32" s="32">
        <v>603</v>
      </c>
      <c r="E32" s="27">
        <v>0.82602739726027397</v>
      </c>
      <c r="F32" s="32">
        <v>484</v>
      </c>
      <c r="G32" s="27">
        <v>0.66301369863013704</v>
      </c>
      <c r="H32" s="33">
        <v>2.4901601830663616</v>
      </c>
      <c r="I32" s="78">
        <v>63</v>
      </c>
      <c r="J32" s="32">
        <v>43</v>
      </c>
      <c r="K32" s="27">
        <v>0.68253968253968256</v>
      </c>
      <c r="L32" s="32">
        <v>34</v>
      </c>
      <c r="M32" s="27">
        <v>0.53968253968253965</v>
      </c>
      <c r="N32" s="33">
        <v>2.5046511627906978</v>
      </c>
      <c r="O32" s="119" t="s">
        <v>29</v>
      </c>
      <c r="P32" s="120" t="s">
        <v>29</v>
      </c>
      <c r="Q32" s="30" t="s">
        <v>29</v>
      </c>
      <c r="R32" s="120" t="s">
        <v>29</v>
      </c>
      <c r="S32" s="30" t="s">
        <v>29</v>
      </c>
      <c r="T32" s="121" t="s">
        <v>29</v>
      </c>
    </row>
    <row r="33" spans="1:20" s="71" customFormat="1" x14ac:dyDescent="0.25">
      <c r="A33" s="188"/>
      <c r="B33" s="53" t="s">
        <v>27</v>
      </c>
      <c r="C33" s="79">
        <f>IFERROR(SUM(C28:C32), "--")</f>
        <v>4146</v>
      </c>
      <c r="D33" s="67">
        <f>IFERROR(SUM(D28:D32), "--")</f>
        <v>3432</v>
      </c>
      <c r="E33" s="68">
        <f>IFERROR(D33/C33, "--")</f>
        <v>0.82778581765557169</v>
      </c>
      <c r="F33" s="67">
        <f>IFERROR(SUM(F28:F32), "--")</f>
        <v>2549</v>
      </c>
      <c r="G33" s="68">
        <f>IFERROR(F33/C33, "--")</f>
        <v>0.61480945489628558</v>
      </c>
      <c r="H33" s="70" t="s">
        <v>29</v>
      </c>
      <c r="I33" s="79">
        <f>IFERROR(SUM(I28:I32), "--")</f>
        <v>230</v>
      </c>
      <c r="J33" s="67">
        <f>IFERROR(SUM(J28:J32), "--")</f>
        <v>138</v>
      </c>
      <c r="K33" s="68">
        <f>IFERROR(J33/I33, "--")</f>
        <v>0.6</v>
      </c>
      <c r="L33" s="67">
        <f>IFERROR(SUM(L28:L32), "--")</f>
        <v>102</v>
      </c>
      <c r="M33" s="68">
        <f>IFERROR(L33/I33, "--")</f>
        <v>0.44347826086956521</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8" t="s">
        <v>15</v>
      </c>
      <c r="B34" s="34" t="s">
        <v>91</v>
      </c>
      <c r="C34" s="80">
        <v>10</v>
      </c>
      <c r="D34" s="35">
        <v>4</v>
      </c>
      <c r="E34" s="58">
        <v>0.4</v>
      </c>
      <c r="F34" s="35">
        <v>1</v>
      </c>
      <c r="G34" s="58">
        <v>0.1</v>
      </c>
      <c r="H34" s="36">
        <v>1.4333333333333333</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49"/>
      <c r="B35" s="34" t="s">
        <v>92</v>
      </c>
      <c r="C35" s="80">
        <v>9</v>
      </c>
      <c r="D35" s="35">
        <v>9</v>
      </c>
      <c r="E35" s="58">
        <v>1</v>
      </c>
      <c r="F35" s="35">
        <v>6</v>
      </c>
      <c r="G35" s="58">
        <v>0.66666666666666663</v>
      </c>
      <c r="H35" s="36">
        <v>1.5285714285714285</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49"/>
      <c r="B36" s="34" t="s">
        <v>93</v>
      </c>
      <c r="C36" s="80">
        <v>14</v>
      </c>
      <c r="D36" s="35">
        <v>9</v>
      </c>
      <c r="E36" s="58">
        <v>0.6428571428571429</v>
      </c>
      <c r="F36" s="35">
        <v>8</v>
      </c>
      <c r="G36" s="58">
        <v>0.5714285714285714</v>
      </c>
      <c r="H36" s="36">
        <v>3.2600000000000002</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49"/>
      <c r="B37" s="34" t="s">
        <v>94</v>
      </c>
      <c r="C37" s="80">
        <v>5</v>
      </c>
      <c r="D37" s="35">
        <v>5</v>
      </c>
      <c r="E37" s="58">
        <v>1</v>
      </c>
      <c r="F37" s="35">
        <v>4</v>
      </c>
      <c r="G37" s="58">
        <v>0.8</v>
      </c>
      <c r="H37" s="36">
        <v>1.575</v>
      </c>
      <c r="I37" s="80">
        <v>2</v>
      </c>
      <c r="J37" s="35">
        <v>2</v>
      </c>
      <c r="K37" s="58">
        <v>1</v>
      </c>
      <c r="L37" s="35">
        <v>0</v>
      </c>
      <c r="M37" s="58">
        <v>0</v>
      </c>
      <c r="N37" s="36">
        <v>0.5</v>
      </c>
      <c r="O37" s="83" t="s">
        <v>29</v>
      </c>
      <c r="P37" s="37" t="s">
        <v>29</v>
      </c>
      <c r="Q37" s="91" t="s">
        <v>29</v>
      </c>
      <c r="R37" s="37" t="s">
        <v>29</v>
      </c>
      <c r="S37" s="91" t="s">
        <v>29</v>
      </c>
      <c r="T37" s="90" t="s">
        <v>29</v>
      </c>
    </row>
    <row r="38" spans="1:20" x14ac:dyDescent="0.25">
      <c r="A38" s="149"/>
      <c r="B38" s="34" t="s">
        <v>95</v>
      </c>
      <c r="C38" s="80">
        <v>3</v>
      </c>
      <c r="D38" s="35">
        <v>2</v>
      </c>
      <c r="E38" s="58">
        <v>0.66666666666666663</v>
      </c>
      <c r="F38" s="35">
        <v>2</v>
      </c>
      <c r="G38" s="58">
        <v>0.66666666666666663</v>
      </c>
      <c r="H38" s="36">
        <v>3.5</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0"/>
      <c r="B39" s="72" t="s">
        <v>27</v>
      </c>
      <c r="C39" s="81">
        <f>IFERROR(SUM(C34:C38), "--")</f>
        <v>41</v>
      </c>
      <c r="D39" s="73">
        <f>IFERROR(SUM(D34:D38), "--")</f>
        <v>29</v>
      </c>
      <c r="E39" s="74">
        <f>IFERROR(D39/C39, "--")</f>
        <v>0.70731707317073167</v>
      </c>
      <c r="F39" s="73">
        <f>IFERROR(SUM(F34:F38), "--")</f>
        <v>21</v>
      </c>
      <c r="G39" s="74">
        <f>IFERROR(F39/C39, "--")</f>
        <v>0.51219512195121952</v>
      </c>
      <c r="H39" s="75" t="s">
        <v>29</v>
      </c>
      <c r="I39" s="81">
        <f>IFERROR(SUM(I34:I38), "--")</f>
        <v>2</v>
      </c>
      <c r="J39" s="73">
        <f>IFERROR(SUM(J34:J38), "--")</f>
        <v>2</v>
      </c>
      <c r="K39" s="74">
        <f>IFERROR(J39/I39, "--")</f>
        <v>1</v>
      </c>
      <c r="L39" s="73">
        <f>IFERROR(SUM(L34:L38), "--")</f>
        <v>0</v>
      </c>
      <c r="M39" s="74">
        <f>IFERROR(L39/I39, "--")</f>
        <v>0</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3" t="s">
        <v>51</v>
      </c>
      <c r="B40" s="7" t="s">
        <v>91</v>
      </c>
      <c r="C40" s="78">
        <v>909</v>
      </c>
      <c r="D40" s="32">
        <v>795</v>
      </c>
      <c r="E40" s="27">
        <v>0.87458745874587462</v>
      </c>
      <c r="F40" s="32">
        <v>677</v>
      </c>
      <c r="G40" s="27">
        <v>0.74477447744774472</v>
      </c>
      <c r="H40" s="33">
        <v>2.8288167938931301</v>
      </c>
      <c r="I40" s="78">
        <v>22</v>
      </c>
      <c r="J40" s="32">
        <v>15</v>
      </c>
      <c r="K40" s="27">
        <v>0.68181818181818177</v>
      </c>
      <c r="L40" s="32">
        <v>11</v>
      </c>
      <c r="M40" s="27">
        <v>0.5</v>
      </c>
      <c r="N40" s="33">
        <v>3.0666666666666669</v>
      </c>
      <c r="O40" s="119" t="s">
        <v>29</v>
      </c>
      <c r="P40" s="120" t="s">
        <v>29</v>
      </c>
      <c r="Q40" s="30" t="s">
        <v>29</v>
      </c>
      <c r="R40" s="120" t="s">
        <v>29</v>
      </c>
      <c r="S40" s="30" t="s">
        <v>29</v>
      </c>
      <c r="T40" s="121" t="s">
        <v>29</v>
      </c>
    </row>
    <row r="41" spans="1:20" x14ac:dyDescent="0.25">
      <c r="A41" s="184"/>
      <c r="B41" s="7" t="s">
        <v>92</v>
      </c>
      <c r="C41" s="78">
        <v>1028</v>
      </c>
      <c r="D41" s="32">
        <v>897</v>
      </c>
      <c r="E41" s="27">
        <v>0.87256809338521402</v>
      </c>
      <c r="F41" s="32">
        <v>740</v>
      </c>
      <c r="G41" s="27">
        <v>0.71984435797665369</v>
      </c>
      <c r="H41" s="33">
        <v>2.7299199999999999</v>
      </c>
      <c r="I41" s="78">
        <v>57</v>
      </c>
      <c r="J41" s="32">
        <v>45</v>
      </c>
      <c r="K41" s="27">
        <v>0.78947368421052633</v>
      </c>
      <c r="L41" s="32">
        <v>40</v>
      </c>
      <c r="M41" s="27">
        <v>0.70175438596491224</v>
      </c>
      <c r="N41" s="33">
        <v>3.0533333333333328</v>
      </c>
      <c r="O41" s="119" t="s">
        <v>29</v>
      </c>
      <c r="P41" s="120" t="s">
        <v>29</v>
      </c>
      <c r="Q41" s="30" t="s">
        <v>29</v>
      </c>
      <c r="R41" s="120" t="s">
        <v>29</v>
      </c>
      <c r="S41" s="30" t="s">
        <v>29</v>
      </c>
      <c r="T41" s="121" t="s">
        <v>29</v>
      </c>
    </row>
    <row r="42" spans="1:20" x14ac:dyDescent="0.25">
      <c r="A42" s="184"/>
      <c r="B42" s="7" t="s">
        <v>93</v>
      </c>
      <c r="C42" s="78">
        <v>1113</v>
      </c>
      <c r="D42" s="32">
        <v>989</v>
      </c>
      <c r="E42" s="27">
        <v>0.88858939802336023</v>
      </c>
      <c r="F42" s="32">
        <v>874</v>
      </c>
      <c r="G42" s="27">
        <v>0.78526504941599284</v>
      </c>
      <c r="H42" s="33">
        <v>2.8886024423337848</v>
      </c>
      <c r="I42" s="78">
        <v>81</v>
      </c>
      <c r="J42" s="32">
        <v>62</v>
      </c>
      <c r="K42" s="27">
        <v>0.76543209876543206</v>
      </c>
      <c r="L42" s="32">
        <v>52</v>
      </c>
      <c r="M42" s="27">
        <v>0.64197530864197527</v>
      </c>
      <c r="N42" s="33">
        <v>2.9399999999999995</v>
      </c>
      <c r="O42" s="119" t="s">
        <v>29</v>
      </c>
      <c r="P42" s="120" t="s">
        <v>29</v>
      </c>
      <c r="Q42" s="30" t="s">
        <v>29</v>
      </c>
      <c r="R42" s="120" t="s">
        <v>29</v>
      </c>
      <c r="S42" s="30" t="s">
        <v>29</v>
      </c>
      <c r="T42" s="121" t="s">
        <v>29</v>
      </c>
    </row>
    <row r="43" spans="1:20" x14ac:dyDescent="0.25">
      <c r="A43" s="184"/>
      <c r="B43" s="7" t="s">
        <v>94</v>
      </c>
      <c r="C43" s="78">
        <v>954</v>
      </c>
      <c r="D43" s="32">
        <v>819</v>
      </c>
      <c r="E43" s="27">
        <v>0.85849056603773588</v>
      </c>
      <c r="F43" s="32">
        <v>695</v>
      </c>
      <c r="G43" s="27">
        <v>0.72851153039832284</v>
      </c>
      <c r="H43" s="33">
        <v>2.8513846153846156</v>
      </c>
      <c r="I43" s="78">
        <v>108</v>
      </c>
      <c r="J43" s="32">
        <v>87</v>
      </c>
      <c r="K43" s="27">
        <v>0.80555555555555558</v>
      </c>
      <c r="L43" s="32">
        <v>61</v>
      </c>
      <c r="M43" s="27">
        <v>0.56481481481481477</v>
      </c>
      <c r="N43" s="33">
        <v>2.4827586206896552</v>
      </c>
      <c r="O43" s="119" t="s">
        <v>29</v>
      </c>
      <c r="P43" s="120" t="s">
        <v>29</v>
      </c>
      <c r="Q43" s="30" t="s">
        <v>29</v>
      </c>
      <c r="R43" s="120" t="s">
        <v>29</v>
      </c>
      <c r="S43" s="30" t="s">
        <v>29</v>
      </c>
      <c r="T43" s="121" t="s">
        <v>29</v>
      </c>
    </row>
    <row r="44" spans="1:20" x14ac:dyDescent="0.25">
      <c r="A44" s="184"/>
      <c r="B44" s="7" t="s">
        <v>95</v>
      </c>
      <c r="C44" s="78">
        <v>823</v>
      </c>
      <c r="D44" s="32">
        <v>723</v>
      </c>
      <c r="E44" s="27">
        <v>0.87849331713244228</v>
      </c>
      <c r="F44" s="32">
        <v>623</v>
      </c>
      <c r="G44" s="27">
        <v>0.75698663426488455</v>
      </c>
      <c r="H44" s="33">
        <v>2.8630630630630627</v>
      </c>
      <c r="I44" s="78">
        <v>87</v>
      </c>
      <c r="J44" s="32">
        <v>51</v>
      </c>
      <c r="K44" s="27">
        <v>0.58620689655172409</v>
      </c>
      <c r="L44" s="32">
        <v>46</v>
      </c>
      <c r="M44" s="27">
        <v>0.52873563218390807</v>
      </c>
      <c r="N44" s="33">
        <v>3.2140000000000004</v>
      </c>
      <c r="O44" s="119" t="s">
        <v>29</v>
      </c>
      <c r="P44" s="120" t="s">
        <v>29</v>
      </c>
      <c r="Q44" s="30" t="s">
        <v>29</v>
      </c>
      <c r="R44" s="120" t="s">
        <v>29</v>
      </c>
      <c r="S44" s="30" t="s">
        <v>29</v>
      </c>
      <c r="T44" s="121" t="s">
        <v>29</v>
      </c>
    </row>
    <row r="45" spans="1:20" s="71" customFormat="1" x14ac:dyDescent="0.25">
      <c r="A45" s="185"/>
      <c r="B45" s="53" t="s">
        <v>27</v>
      </c>
      <c r="C45" s="79">
        <f>IFERROR(SUM(C40:C44), "--")</f>
        <v>4827</v>
      </c>
      <c r="D45" s="67">
        <f>IFERROR(SUM(D40:D44), "--")</f>
        <v>4223</v>
      </c>
      <c r="E45" s="68">
        <f>IFERROR(D45/C45, "--")</f>
        <v>0.87487051999171328</v>
      </c>
      <c r="F45" s="67">
        <f>IFERROR(SUM(F40:F44), "--")</f>
        <v>3609</v>
      </c>
      <c r="G45" s="68">
        <f>IFERROR(F45/C45, "--")</f>
        <v>0.74766935985083904</v>
      </c>
      <c r="H45" s="70" t="s">
        <v>29</v>
      </c>
      <c r="I45" s="79">
        <f>IFERROR(SUM(I40:I44), "--")</f>
        <v>355</v>
      </c>
      <c r="J45" s="67">
        <f>IFERROR(SUM(J40:J44), "--")</f>
        <v>260</v>
      </c>
      <c r="K45" s="68">
        <f>IFERROR(J45/I45, "--")</f>
        <v>0.73239436619718312</v>
      </c>
      <c r="L45" s="67">
        <f>IFERROR(SUM(L40:L44), "--")</f>
        <v>210</v>
      </c>
      <c r="M45" s="68">
        <f>IFERROR(L45/I45, "--")</f>
        <v>0.59154929577464788</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5" t="s">
        <v>38</v>
      </c>
      <c r="B46" s="34" t="s">
        <v>91</v>
      </c>
      <c r="C46" s="83">
        <v>151</v>
      </c>
      <c r="D46" s="35">
        <v>119</v>
      </c>
      <c r="E46" s="58">
        <v>0.78807947019867552</v>
      </c>
      <c r="F46" s="35">
        <v>92</v>
      </c>
      <c r="G46" s="58">
        <v>0.60927152317880795</v>
      </c>
      <c r="H46" s="36">
        <v>2.4650602409638549</v>
      </c>
      <c r="I46" s="83">
        <v>10</v>
      </c>
      <c r="J46" s="35">
        <v>4</v>
      </c>
      <c r="K46" s="58">
        <v>0.4</v>
      </c>
      <c r="L46" s="35">
        <v>3</v>
      </c>
      <c r="M46" s="58">
        <v>0.3</v>
      </c>
      <c r="N46" s="36">
        <v>2.75</v>
      </c>
      <c r="O46" s="83" t="s">
        <v>29</v>
      </c>
      <c r="P46" s="37" t="s">
        <v>29</v>
      </c>
      <c r="Q46" s="91" t="s">
        <v>29</v>
      </c>
      <c r="R46" s="37" t="s">
        <v>29</v>
      </c>
      <c r="S46" s="91" t="s">
        <v>29</v>
      </c>
      <c r="T46" s="90" t="s">
        <v>29</v>
      </c>
    </row>
    <row r="47" spans="1:20" x14ac:dyDescent="0.25">
      <c r="A47" s="156"/>
      <c r="B47" s="34" t="s">
        <v>92</v>
      </c>
      <c r="C47" s="80">
        <v>168</v>
      </c>
      <c r="D47" s="35">
        <v>148</v>
      </c>
      <c r="E47" s="58">
        <v>0.88095238095238093</v>
      </c>
      <c r="F47" s="35">
        <v>114</v>
      </c>
      <c r="G47" s="58">
        <v>0.6785714285714286</v>
      </c>
      <c r="H47" s="36">
        <v>2.6021739130434782</v>
      </c>
      <c r="I47" s="80">
        <v>14</v>
      </c>
      <c r="J47" s="35">
        <v>8</v>
      </c>
      <c r="K47" s="58">
        <v>0.5714285714285714</v>
      </c>
      <c r="L47" s="35">
        <v>5</v>
      </c>
      <c r="M47" s="58">
        <v>0.35714285714285715</v>
      </c>
      <c r="N47" s="36">
        <v>2.25</v>
      </c>
      <c r="O47" s="83" t="s">
        <v>29</v>
      </c>
      <c r="P47" s="37" t="s">
        <v>29</v>
      </c>
      <c r="Q47" s="91" t="s">
        <v>29</v>
      </c>
      <c r="R47" s="37" t="s">
        <v>29</v>
      </c>
      <c r="S47" s="91" t="s">
        <v>29</v>
      </c>
      <c r="T47" s="90" t="s">
        <v>29</v>
      </c>
    </row>
    <row r="48" spans="1:20" x14ac:dyDescent="0.25">
      <c r="A48" s="156"/>
      <c r="B48" s="34" t="s">
        <v>93</v>
      </c>
      <c r="C48" s="80">
        <v>166</v>
      </c>
      <c r="D48" s="35">
        <v>152</v>
      </c>
      <c r="E48" s="58">
        <v>0.91566265060240959</v>
      </c>
      <c r="F48" s="35">
        <v>124</v>
      </c>
      <c r="G48" s="58">
        <v>0.74698795180722888</v>
      </c>
      <c r="H48" s="36">
        <v>2.8008547008547007</v>
      </c>
      <c r="I48" s="80">
        <v>6</v>
      </c>
      <c r="J48" s="35">
        <v>6</v>
      </c>
      <c r="K48" s="58">
        <v>1</v>
      </c>
      <c r="L48" s="35">
        <v>6</v>
      </c>
      <c r="M48" s="58">
        <v>1</v>
      </c>
      <c r="N48" s="36">
        <v>3.5</v>
      </c>
      <c r="O48" s="83" t="s">
        <v>29</v>
      </c>
      <c r="P48" s="37" t="s">
        <v>29</v>
      </c>
      <c r="Q48" s="91" t="s">
        <v>29</v>
      </c>
      <c r="R48" s="37" t="s">
        <v>29</v>
      </c>
      <c r="S48" s="91" t="s">
        <v>29</v>
      </c>
      <c r="T48" s="90" t="s">
        <v>29</v>
      </c>
    </row>
    <row r="49" spans="1:20" x14ac:dyDescent="0.25">
      <c r="A49" s="156"/>
      <c r="B49" s="34" t="s">
        <v>94</v>
      </c>
      <c r="C49" s="80">
        <v>158</v>
      </c>
      <c r="D49" s="35">
        <v>136</v>
      </c>
      <c r="E49" s="58">
        <v>0.86075949367088611</v>
      </c>
      <c r="F49" s="35">
        <v>108</v>
      </c>
      <c r="G49" s="58">
        <v>0.68354430379746833</v>
      </c>
      <c r="H49" s="36">
        <v>2.5941747572815537</v>
      </c>
      <c r="I49" s="80">
        <v>20</v>
      </c>
      <c r="J49" s="35">
        <v>8</v>
      </c>
      <c r="K49" s="58">
        <v>0.4</v>
      </c>
      <c r="L49" s="35">
        <v>7</v>
      </c>
      <c r="M49" s="58">
        <v>0.35</v>
      </c>
      <c r="N49" s="36">
        <v>2.7</v>
      </c>
      <c r="O49" s="83" t="s">
        <v>29</v>
      </c>
      <c r="P49" s="37" t="s">
        <v>29</v>
      </c>
      <c r="Q49" s="91" t="s">
        <v>29</v>
      </c>
      <c r="R49" s="37" t="s">
        <v>29</v>
      </c>
      <c r="S49" s="91" t="s">
        <v>29</v>
      </c>
      <c r="T49" s="90" t="s">
        <v>29</v>
      </c>
    </row>
    <row r="50" spans="1:20" x14ac:dyDescent="0.25">
      <c r="A50" s="156"/>
      <c r="B50" s="34" t="s">
        <v>95</v>
      </c>
      <c r="C50" s="80">
        <v>166</v>
      </c>
      <c r="D50" s="35">
        <v>152</v>
      </c>
      <c r="E50" s="58">
        <v>0.91566265060240959</v>
      </c>
      <c r="F50" s="35">
        <v>130</v>
      </c>
      <c r="G50" s="58">
        <v>0.7831325301204819</v>
      </c>
      <c r="H50" s="36">
        <v>2.8280373831775703</v>
      </c>
      <c r="I50" s="80">
        <v>16</v>
      </c>
      <c r="J50" s="35">
        <v>13</v>
      </c>
      <c r="K50" s="58">
        <v>0.8125</v>
      </c>
      <c r="L50" s="35">
        <v>11</v>
      </c>
      <c r="M50" s="58">
        <v>0.6875</v>
      </c>
      <c r="N50" s="36">
        <v>3.0999999999999996</v>
      </c>
      <c r="O50" s="83" t="s">
        <v>29</v>
      </c>
      <c r="P50" s="37" t="s">
        <v>29</v>
      </c>
      <c r="Q50" s="91" t="s">
        <v>29</v>
      </c>
      <c r="R50" s="37" t="s">
        <v>29</v>
      </c>
      <c r="S50" s="91" t="s">
        <v>29</v>
      </c>
      <c r="T50" s="90" t="s">
        <v>29</v>
      </c>
    </row>
    <row r="51" spans="1:20" s="71" customFormat="1" x14ac:dyDescent="0.25">
      <c r="A51" s="157"/>
      <c r="B51" s="72" t="s">
        <v>27</v>
      </c>
      <c r="C51" s="81">
        <f>IFERROR(SUM(C46:C50), "--")</f>
        <v>809</v>
      </c>
      <c r="D51" s="73">
        <f>IFERROR(SUM(D46:D50), "--")</f>
        <v>707</v>
      </c>
      <c r="E51" s="74">
        <f>IFERROR(D51/C51, "--")</f>
        <v>0.87391841779975277</v>
      </c>
      <c r="F51" s="73">
        <f>IFERROR(SUM(F46:F50), "--")</f>
        <v>568</v>
      </c>
      <c r="G51" s="74">
        <f>IFERROR(F51/C51, "--")</f>
        <v>0.70210135970333742</v>
      </c>
      <c r="H51" s="75" t="s">
        <v>29</v>
      </c>
      <c r="I51" s="81">
        <f>IFERROR(SUM(I46:I50), "--")</f>
        <v>66</v>
      </c>
      <c r="J51" s="73">
        <f>IFERROR(SUM(J46:J50), "--")</f>
        <v>39</v>
      </c>
      <c r="K51" s="74">
        <f>IFERROR(J51/I51, "--")</f>
        <v>0.59090909090909094</v>
      </c>
      <c r="L51" s="73">
        <f>IFERROR(SUM(L46:L50), "--")</f>
        <v>32</v>
      </c>
      <c r="M51" s="74">
        <f>IFERROR(L51/I51, "--")</f>
        <v>0.48484848484848486</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3" t="s">
        <v>39</v>
      </c>
      <c r="B52" s="76" t="s">
        <v>91</v>
      </c>
      <c r="C52" s="78">
        <v>30</v>
      </c>
      <c r="D52" s="32">
        <v>28</v>
      </c>
      <c r="E52" s="27">
        <v>0.93333333333333335</v>
      </c>
      <c r="F52" s="32">
        <v>26</v>
      </c>
      <c r="G52" s="27">
        <v>0.8666666666666667</v>
      </c>
      <c r="H52" s="33">
        <v>3.0333333333333328</v>
      </c>
      <c r="I52" s="119" t="s">
        <v>29</v>
      </c>
      <c r="J52" s="120" t="s">
        <v>29</v>
      </c>
      <c r="K52" s="30" t="s">
        <v>29</v>
      </c>
      <c r="L52" s="120" t="s">
        <v>29</v>
      </c>
      <c r="M52" s="30" t="s">
        <v>29</v>
      </c>
      <c r="N52" s="121" t="s">
        <v>29</v>
      </c>
      <c r="O52" s="119" t="s">
        <v>29</v>
      </c>
      <c r="P52" s="120" t="s">
        <v>29</v>
      </c>
      <c r="Q52" s="30" t="s">
        <v>29</v>
      </c>
      <c r="R52" s="120" t="s">
        <v>29</v>
      </c>
      <c r="S52" s="30" t="s">
        <v>29</v>
      </c>
      <c r="T52" s="121" t="s">
        <v>29</v>
      </c>
    </row>
    <row r="53" spans="1:20" x14ac:dyDescent="0.25">
      <c r="A53" s="184"/>
      <c r="B53" s="76" t="s">
        <v>92</v>
      </c>
      <c r="C53" s="78">
        <v>15</v>
      </c>
      <c r="D53" s="32">
        <v>12</v>
      </c>
      <c r="E53" s="27">
        <v>0.8</v>
      </c>
      <c r="F53" s="32">
        <v>8</v>
      </c>
      <c r="G53" s="27">
        <v>0.53333333333333333</v>
      </c>
      <c r="H53" s="33">
        <v>2.1428571428571428</v>
      </c>
      <c r="I53" s="78">
        <v>1</v>
      </c>
      <c r="J53" s="32">
        <v>1</v>
      </c>
      <c r="K53" s="27">
        <v>1</v>
      </c>
      <c r="L53" s="32">
        <v>0</v>
      </c>
      <c r="M53" s="27">
        <v>0</v>
      </c>
      <c r="N53" s="33">
        <v>0</v>
      </c>
      <c r="O53" s="119" t="s">
        <v>29</v>
      </c>
      <c r="P53" s="120" t="s">
        <v>29</v>
      </c>
      <c r="Q53" s="30" t="s">
        <v>29</v>
      </c>
      <c r="R53" s="120" t="s">
        <v>29</v>
      </c>
      <c r="S53" s="30" t="s">
        <v>29</v>
      </c>
      <c r="T53" s="121" t="s">
        <v>29</v>
      </c>
    </row>
    <row r="54" spans="1:20" x14ac:dyDescent="0.25">
      <c r="A54" s="184"/>
      <c r="B54" s="76" t="s">
        <v>93</v>
      </c>
      <c r="C54" s="78">
        <v>18</v>
      </c>
      <c r="D54" s="32">
        <v>17</v>
      </c>
      <c r="E54" s="27">
        <v>0.94444444444444442</v>
      </c>
      <c r="F54" s="32">
        <v>15</v>
      </c>
      <c r="G54" s="27">
        <v>0.83333333333333337</v>
      </c>
      <c r="H54" s="33">
        <v>2.9499999999999997</v>
      </c>
      <c r="I54" s="119" t="s">
        <v>29</v>
      </c>
      <c r="J54" s="120" t="s">
        <v>29</v>
      </c>
      <c r="K54" s="30" t="s">
        <v>29</v>
      </c>
      <c r="L54" s="120" t="s">
        <v>29</v>
      </c>
      <c r="M54" s="30" t="s">
        <v>29</v>
      </c>
      <c r="N54" s="121" t="s">
        <v>29</v>
      </c>
      <c r="O54" s="119" t="s">
        <v>29</v>
      </c>
      <c r="P54" s="120" t="s">
        <v>29</v>
      </c>
      <c r="Q54" s="30" t="s">
        <v>29</v>
      </c>
      <c r="R54" s="120" t="s">
        <v>29</v>
      </c>
      <c r="S54" s="30" t="s">
        <v>29</v>
      </c>
      <c r="T54" s="121" t="s">
        <v>29</v>
      </c>
    </row>
    <row r="55" spans="1:20" x14ac:dyDescent="0.25">
      <c r="A55" s="184"/>
      <c r="B55" s="76" t="s">
        <v>94</v>
      </c>
      <c r="C55" s="78">
        <v>24</v>
      </c>
      <c r="D55" s="32">
        <v>21</v>
      </c>
      <c r="E55" s="27">
        <v>0.875</v>
      </c>
      <c r="F55" s="32">
        <v>16</v>
      </c>
      <c r="G55" s="27">
        <v>0.66666666666666663</v>
      </c>
      <c r="H55" s="33">
        <v>2.664705882352941</v>
      </c>
      <c r="I55" s="78">
        <v>1</v>
      </c>
      <c r="J55" s="32">
        <v>1</v>
      </c>
      <c r="K55" s="27">
        <v>1</v>
      </c>
      <c r="L55" s="32">
        <v>1</v>
      </c>
      <c r="M55" s="27">
        <v>1</v>
      </c>
      <c r="N55" s="33">
        <v>3.3</v>
      </c>
      <c r="O55" s="119" t="s">
        <v>29</v>
      </c>
      <c r="P55" s="120" t="s">
        <v>29</v>
      </c>
      <c r="Q55" s="30" t="s">
        <v>29</v>
      </c>
      <c r="R55" s="120" t="s">
        <v>29</v>
      </c>
      <c r="S55" s="30" t="s">
        <v>29</v>
      </c>
      <c r="T55" s="121" t="s">
        <v>29</v>
      </c>
    </row>
    <row r="56" spans="1:20" x14ac:dyDescent="0.25">
      <c r="A56" s="184"/>
      <c r="B56" s="76" t="s">
        <v>95</v>
      </c>
      <c r="C56" s="78">
        <v>17</v>
      </c>
      <c r="D56" s="32">
        <v>12</v>
      </c>
      <c r="E56" s="27">
        <v>0.70588235294117652</v>
      </c>
      <c r="F56" s="32">
        <v>6</v>
      </c>
      <c r="G56" s="27">
        <v>0.35294117647058826</v>
      </c>
      <c r="H56" s="33">
        <v>1.7111111111111112</v>
      </c>
      <c r="I56" s="78">
        <v>1</v>
      </c>
      <c r="J56" s="32">
        <v>1</v>
      </c>
      <c r="K56" s="27">
        <v>1</v>
      </c>
      <c r="L56" s="32">
        <v>1</v>
      </c>
      <c r="M56" s="27">
        <v>1</v>
      </c>
      <c r="N56" s="33">
        <v>4</v>
      </c>
      <c r="O56" s="119" t="s">
        <v>29</v>
      </c>
      <c r="P56" s="120" t="s">
        <v>29</v>
      </c>
      <c r="Q56" s="30" t="s">
        <v>29</v>
      </c>
      <c r="R56" s="120" t="s">
        <v>29</v>
      </c>
      <c r="S56" s="30" t="s">
        <v>29</v>
      </c>
      <c r="T56" s="121" t="s">
        <v>29</v>
      </c>
    </row>
    <row r="57" spans="1:20" s="71" customFormat="1" x14ac:dyDescent="0.25">
      <c r="A57" s="185"/>
      <c r="B57" s="77" t="s">
        <v>27</v>
      </c>
      <c r="C57" s="82">
        <f>IFERROR(SUM(C52:C56), "--")</f>
        <v>104</v>
      </c>
      <c r="D57" s="77">
        <f>IFERROR(SUM(D52:D56), "--")</f>
        <v>90</v>
      </c>
      <c r="E57" s="68">
        <f>IFERROR(D57/C57, "--")</f>
        <v>0.86538461538461542</v>
      </c>
      <c r="F57" s="77">
        <f>IFERROR(SUM(F52:F56), "--")</f>
        <v>71</v>
      </c>
      <c r="G57" s="68">
        <f>IFERROR(F57/C57, "--")</f>
        <v>0.68269230769230771</v>
      </c>
      <c r="H57" s="70" t="s">
        <v>29</v>
      </c>
      <c r="I57" s="79">
        <f>IFERROR(SUM(I52:I56), "--")</f>
        <v>3</v>
      </c>
      <c r="J57" s="67">
        <f>IFERROR(SUM(J52:J56), "--")</f>
        <v>3</v>
      </c>
      <c r="K57" s="68">
        <f>IFERROR(J57/I57, "--")</f>
        <v>1</v>
      </c>
      <c r="L57" s="67">
        <f>IFERROR(SUM(L52:L56), "--")</f>
        <v>2</v>
      </c>
      <c r="M57" s="68">
        <f>IFERROR(L57/I57, "--")</f>
        <v>0.66666666666666663</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54</v>
      </c>
      <c r="C3" s="43">
        <v>9975.5695678560041</v>
      </c>
      <c r="D3" s="44">
        <v>580.58256127668517</v>
      </c>
      <c r="E3" s="43">
        <v>332.51898559520015</v>
      </c>
      <c r="F3" s="43">
        <v>17.181999999999999</v>
      </c>
      <c r="G3" s="45">
        <v>11.365999999999998</v>
      </c>
      <c r="H3" s="44">
        <v>19.352752042556173</v>
      </c>
      <c r="I3" s="4">
        <v>2048</v>
      </c>
      <c r="J3" s="4">
        <v>2194</v>
      </c>
      <c r="K3" s="46">
        <v>0.93345487693710116</v>
      </c>
    </row>
    <row r="4" spans="1:11" x14ac:dyDescent="0.25">
      <c r="A4" s="20" t="s">
        <v>92</v>
      </c>
      <c r="B4" s="42">
        <v>69</v>
      </c>
      <c r="C4" s="43">
        <v>11351.128701</v>
      </c>
      <c r="D4" s="44">
        <v>512.46862067097345</v>
      </c>
      <c r="E4" s="43">
        <v>378.37095669999997</v>
      </c>
      <c r="F4" s="43">
        <v>22.149900000000006</v>
      </c>
      <c r="G4" s="45">
        <v>15.216600000000005</v>
      </c>
      <c r="H4" s="44">
        <v>17.082287355699115</v>
      </c>
      <c r="I4" s="4">
        <v>2297</v>
      </c>
      <c r="J4" s="4">
        <v>2892</v>
      </c>
      <c r="K4" s="46">
        <v>0.79426002766251724</v>
      </c>
    </row>
    <row r="5" spans="1:11" x14ac:dyDescent="0.25">
      <c r="A5" s="20" t="s">
        <v>93</v>
      </c>
      <c r="B5" s="42">
        <v>88</v>
      </c>
      <c r="C5" s="43">
        <v>10888.141802999999</v>
      </c>
      <c r="D5" s="44">
        <v>466.12989661195428</v>
      </c>
      <c r="E5" s="43">
        <v>362.93806009999997</v>
      </c>
      <c r="F5" s="43">
        <v>23.358600000000006</v>
      </c>
      <c r="G5" s="45">
        <v>17.166900000000005</v>
      </c>
      <c r="H5" s="44">
        <v>15.537663220398477</v>
      </c>
      <c r="I5" s="4">
        <v>2694</v>
      </c>
      <c r="J5" s="4">
        <v>3785</v>
      </c>
      <c r="K5" s="46">
        <v>0.71175693527080586</v>
      </c>
    </row>
    <row r="6" spans="1:11" x14ac:dyDescent="0.25">
      <c r="A6" s="20" t="s">
        <v>94</v>
      </c>
      <c r="B6" s="42">
        <v>78</v>
      </c>
      <c r="C6" s="43">
        <v>10301.447048999997</v>
      </c>
      <c r="D6" s="47">
        <v>495.05719024826243</v>
      </c>
      <c r="E6" s="45">
        <v>343.38156829999991</v>
      </c>
      <c r="F6" s="45">
        <v>20.808600000000006</v>
      </c>
      <c r="G6" s="45">
        <v>12.625300000000003</v>
      </c>
      <c r="H6" s="47">
        <v>16.501906341608748</v>
      </c>
      <c r="I6" s="4">
        <v>2614</v>
      </c>
      <c r="J6" s="4">
        <v>3452</v>
      </c>
      <c r="K6" s="46">
        <v>0.75724217844727693</v>
      </c>
    </row>
    <row r="7" spans="1:11" x14ac:dyDescent="0.25">
      <c r="A7" s="20" t="s">
        <v>95</v>
      </c>
      <c r="B7" s="42">
        <v>68</v>
      </c>
      <c r="C7" s="43">
        <v>8068.2535829999979</v>
      </c>
      <c r="D7" s="44">
        <v>452.20567105705612</v>
      </c>
      <c r="E7" s="43">
        <v>268.94178609999994</v>
      </c>
      <c r="F7" s="43">
        <v>17.842000000000006</v>
      </c>
      <c r="G7" s="45">
        <v>10.333600000000004</v>
      </c>
      <c r="H7" s="44">
        <v>15.073522368568538</v>
      </c>
      <c r="I7" s="4">
        <v>2078</v>
      </c>
      <c r="J7" s="4">
        <v>2903</v>
      </c>
      <c r="K7" s="46">
        <v>0.71581122976231482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2019-11-22T18:36:21Z</dcterms:modified>
</cp:coreProperties>
</file>